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財政係\07 公営企業\R06\20250121_【23〆】公営企業に係る経営比較分析表（令和５年度決算）の分析等について（依頼）\03_各課回答\"/>
    </mc:Choice>
  </mc:AlternateContent>
  <workbookProtection workbookAlgorithmName="SHA-512" workbookHashValue="+1Kkm+Lzd7fCUGMkPZts1M24axUG1FEmDwU6WOQA+sjaiZKeha0FgIX7qAdTqIwVO/XyJ1Ws4LRXCC+4cwY6pQ==" workbookSaltValue="+jJUciXJ4rEp19fjrYIKQA==" workbookSpinCount="100000" lockStructure="1"/>
  <bookViews>
    <workbookView xWindow="0" yWindow="0" windowWidth="23040" windowHeight="921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G85" i="4"/>
  <c r="E85" i="4"/>
  <c r="BB10" i="4"/>
  <c r="AT10" i="4"/>
  <c r="P10" i="4"/>
  <c r="AT8" i="4"/>
  <c r="W8" i="4"/>
  <c r="P8"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<sst xmlns="http://schemas.openxmlformats.org/spreadsheetml/2006/main" count="231" uniqueCount="115">
  <si>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</si>
  <si>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</si>
  <si>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</si>
  <si>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</si>
  <si>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</si>
  <si>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</si>
  <si>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</si>
  <si>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</si>
  <si>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</si>
  <si>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</si>
  <si>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</si>
  <si>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</si>
  <si>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</si>
  <si>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</si>
  <si>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</si>
  <si>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</si>
  <si>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</si>
  <si>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</si>
  <si>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</si>
  <si>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</si>
  <si>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</si>
  <si>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</si>
  <si>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</si>
  <si>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</si>
  <si>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</si>
  <si>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</si>
  <si>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</si>
  <si>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</si>
  <si>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</si>
  <si>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</si>
  <si>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</si>
  <si>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</si>
  <si>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</si>
  <si>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</si>
  <si>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</si>
  <si>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</si>
  <si>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</si>
  <si>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</si>
  <si>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</si>
  <si>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</si>
  <si>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</si>
  <si>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</si>
  <si>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</si>
  <si>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</si>
  <si>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</si>
  <si>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</si>
  <si>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</si>
  <si>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</si>
  <si>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</si>
  <si>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</si>
  <si>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</si>
  <si>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</si>
  <si>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</si>
  <si>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</si>
  <si>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</si>
  <si>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</si>
  <si>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</si>
  <si>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</si>
  <si>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</si>
  <si>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</si>
  <si>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</si>
  <si>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</si>
  <si>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</si>
  <si>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</si>
  <si>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</si>
  <si>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</si>
  <si>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</si>
  <si>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</si>
  <si>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</si>
  <si>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</si>
  <si>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</si>
  <si>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</si>
  <si>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</si>
  <si>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</si>
  <si>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</si>
  <si>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</si>
  <si>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</si>
  <si>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</si>
  <si>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</si>
  <si>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</si>
  <si>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</si>
  <si>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</si>
  <si>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</si>
  <si>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</si>
  <si>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</si>
  <si>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</si>
  <si>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</si>
  <si>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</si>
  <si>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</si>
  <si>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</si>
  <si>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</si>
  <si>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</si>
  <si>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</si>
  <si>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</si>
  <si>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</si>
  <si>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</si>
  <si>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</si>
  <si>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</si>
  <si>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</si>
  <si>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</si>
  <si>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</si>
  <si>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</si>
  <si>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</si>
  <si>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</si>
  <si>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</si>
  <si>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</si>
  <si>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</si>
  <si>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</si>
  <si>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</si>
  <si>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</si>
  <si>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</si>
  <si>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</si>
  <si>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当該年度の経常収支比率は、エネルギー価格高騰に伴う電気料等の増加により、100％を確保することが出来なかったが、修繕費等の経費削減や人件費削減を図り経営改善に努める。
②累積欠損比率
　0％であり、累積欠損金比率は発生していない。経営の健全化については問題ないと考える。
③流動比率
　建設改良費等の財源に充てるための企業債が含まれており、将来的にこの財源により整備された施設から償還・返済の原資を使用料収入等により得ることが予想される。
④企業債残高対事業規模比率
　企業債残高対事業規模比率については、一般会計繰入金の運用を反映したため、0％となっている。
⑤経費回収率
　100％未満であるため、更なる下水道接続率向上と汚水処理費の節減に努める。
⑥汚水処理原価
　高度処理を実施しているため全国平均より高めとなっているが、類似団体の平均値は下回る。
⑦施設利用率
　類似団体、全国平均値、普及率から判断すると妥当と考える。
⑧水洗化率
　年々上昇傾向にあるが、100％未満であるため更なる使用料収入の増加を図る必要がある。そのため、未接続世帯へ下水道接続への戸別訪問するなど水洗化率向上への強靭な取り組みが必要である。</t>
    <rPh sb="27" eb="29">
      <t>カカク</t>
    </rPh>
    <rPh sb="34" eb="36">
      <t>デンキ</t>
    </rPh>
    <rPh sb="36" eb="37">
      <t>リョウ</t>
    </rPh>
    <rPh sb="37" eb="38">
      <t>トウ</t>
    </rPh>
    <rPh sb="75" eb="78">
      <t>ジンケンヒ</t>
    </rPh>
    <rPh sb="78" eb="80">
      <t>サクゲン</t>
    </rPh>
    <rPh sb="81" eb="82">
      <t>ハカ</t>
    </rPh>
    <rPh sb="454" eb="455">
      <t>サラ</t>
    </rPh>
    <rPh sb="468" eb="470">
      <t>ヒツヨウ</t>
    </rPh>
    <rPh sb="479" eb="482">
      <t>ミセツゾク</t>
    </rPh>
    <rPh sb="482" eb="484">
      <t>セタイ</t>
    </rPh>
    <rPh sb="485" eb="488">
      <t>ゲスイドウ</t>
    </rPh>
    <rPh sb="488" eb="490">
      <t>セツゾク</t>
    </rPh>
    <rPh sb="492" eb="494">
      <t>コベツ</t>
    </rPh>
    <rPh sb="494" eb="496">
      <t>ホウモン</t>
    </rPh>
    <rPh sb="508" eb="510">
      <t>キョウジン</t>
    </rPh>
    <phoneticPr fontId="4"/>
  </si>
  <si>
    <t>①有形固定資産減価償却率
　法定耐用年数に近い資産が少ないため、数値は類似団体及び全国平均と比べて低い。将来的にはこの指標を検討し、施設の改築等を推測することは重要と考える。
②管渠老朽化率
　法定耐用年数を経過した管渠はないが、将来に備えて管渠の改築をシミュレーションする必要がある。
③管渠改善率
　当市は下水道事業に着手して比較的年数が浅く、現在でも面整備を進めている状況にあることから、管渠の更新は実施していない。
　将来の改築・更新時のため、計画的かつ効率的な維持管理・改築更新の準備をしておく必要がある。</t>
    <phoneticPr fontId="4"/>
  </si>
  <si>
    <t xml:space="preserve"> 人口減少等、下水道経営状況が厳しさを増す中にあっても、事業、サービスの提供を安定的に継続できるよう、中長期的な視点に立った経営を行い、徹底した効率化、経営健全化に取り組むことが必要と考える。
　また、令和5年度改定した「湖西市下水道事業経営戦略」に基づき計画的かつ合理的な経営を行うことにより、経営基盤の強化と財政マネジメントの向上を実現していくことが大切である。</t>
    <rPh sb="1" eb="3">
      <t>ジンコウ</t>
    </rPh>
    <rPh sb="3" eb="5">
      <t>ゲンショウ</t>
    </rPh>
    <rPh sb="5" eb="6">
      <t>トウ</t>
    </rPh>
    <rPh sb="101" eb="103">
      <t>レイワ</t>
    </rPh>
    <rPh sb="104" eb="106">
      <t>ネンド</t>
    </rPh>
    <rPh sb="106" eb="108">
      <t>カイテイ</t>
    </rPh>
    <rPh sb="111" eb="114">
      <t>コサイシ</t>
    </rPh>
    <rPh sb="114" eb="117">
      <t>ゲスイドウ</t>
    </rPh>
    <rPh sb="117" eb="119">
      <t>ジギョウ</t>
    </rPh>
    <rPh sb="119" eb="121">
      <t>ケイエイ</t>
    </rPh>
    <rPh sb="121" eb="123">
      <t>センリャク</t>
    </rPh>
    <rPh sb="125" eb="126">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</si>
</sst>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09-4AA9-9B46-DBDC9E0044FA}"/>
            </c:ext>
          </c:extLst>
        </c:ser>
        <c:dLbls>
          <c:showLegendKey val="0"/>
          <c:showVal val="0"/>
          <c:showCatName val="0"/>
          <c:showSerName val="0"/>
          <c:showPercent val="0"/>
          <c:showBubbleSize val="0"/>
        </c:dLbls>
        <c:gapWidth val="150"/>
        <c:axId val="352711368"/>
        <c:axId val="35271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xmlns:c16r2="http://schemas.microsoft.com/office/drawing/2015/06/chart">
            <c:ext xmlns:c16="http://schemas.microsoft.com/office/drawing/2014/chart" uri="{C3380CC4-5D6E-409C-BE32-E72D297353CC}">
              <c16:uniqueId val="{00000001-5B09-4AA9-9B46-DBDC9E0044FA}"/>
            </c:ext>
          </c:extLst>
        </c:ser>
        <c:dLbls>
          <c:showLegendKey val="0"/>
          <c:showVal val="0"/>
          <c:showCatName val="0"/>
          <c:showSerName val="0"/>
          <c:showPercent val="0"/>
          <c:showBubbleSize val="0"/>
        </c:dLbls>
        <c:marker val="1"/>
        <c:smooth val="0"/>
        <c:axId val="352711368"/>
        <c:axId val="352716856"/>
      </c:lineChart>
      <c:dateAx>
        <c:axId val="352711368"/>
        <c:scaling>
          <c:orientation val="minMax"/>
        </c:scaling>
        <c:delete val="1"/>
        <c:axPos val="b"/>
        <c:numFmt formatCode="&quot;R&quot;yy" sourceLinked="1"/>
        <c:majorTickMark val="none"/>
        <c:minorTickMark val="none"/>
        <c:tickLblPos val="none"/>
        <c:crossAx val="352716856"/>
        <c:crosses val="autoZero"/>
        <c:auto val="1"/>
        <c:lblOffset val="100"/>
        <c:baseTimeUnit val="years"/>
      </c:dateAx>
      <c:valAx>
        <c:axId val="35271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71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57.25</c:v>
                </c:pt>
                <c:pt idx="1">
                  <c:v>48.75</c:v>
                </c:pt>
                <c:pt idx="2">
                  <c:v>54.33</c:v>
                </c:pt>
                <c:pt idx="3">
                  <c:v>52.42</c:v>
                </c:pt>
                <c:pt idx="4">
                  <c:v>56.17</c:v>
                </c:pt>
              </c:numCache>
            </c:numRef>
          </c:val>
          <c:extLst xmlns:c16r2="http://schemas.microsoft.com/office/drawing/2015/06/chart">
            <c:ext xmlns:c16="http://schemas.microsoft.com/office/drawing/2014/chart" uri="{C3380CC4-5D6E-409C-BE32-E72D297353CC}">
              <c16:uniqueId val="{00000000-2AFC-422D-B4C8-4D9563C617AA}"/>
            </c:ext>
          </c:extLst>
        </c:ser>
        <c:dLbls>
          <c:showLegendKey val="0"/>
          <c:showVal val="0"/>
          <c:showCatName val="0"/>
          <c:showSerName val="0"/>
          <c:showPercent val="0"/>
          <c:showBubbleSize val="0"/>
        </c:dLbls>
        <c:gapWidth val="150"/>
        <c:axId val="424294584"/>
        <c:axId val="42429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xmlns:c16r2="http://schemas.microsoft.com/office/drawing/2015/06/chart">
            <c:ext xmlns:c16="http://schemas.microsoft.com/office/drawing/2014/chart" uri="{C3380CC4-5D6E-409C-BE32-E72D297353CC}">
              <c16:uniqueId val="{00000001-2AFC-422D-B4C8-4D9563C617AA}"/>
            </c:ext>
          </c:extLst>
        </c:ser>
        <c:dLbls>
          <c:showLegendKey val="0"/>
          <c:showVal val="0"/>
          <c:showCatName val="0"/>
          <c:showSerName val="0"/>
          <c:showPercent val="0"/>
          <c:showBubbleSize val="0"/>
        </c:dLbls>
        <c:marker val="1"/>
        <c:smooth val="0"/>
        <c:axId val="424294584"/>
        <c:axId val="424296152"/>
      </c:lineChart>
      <c:dateAx>
        <c:axId val="424294584"/>
        <c:scaling>
          <c:orientation val="minMax"/>
        </c:scaling>
        <c:delete val="1"/>
        <c:axPos val="b"/>
        <c:numFmt formatCode="&quot;R&quot;yy" sourceLinked="1"/>
        <c:majorTickMark val="none"/>
        <c:minorTickMark val="none"/>
        <c:tickLblPos val="none"/>
        <c:crossAx val="424296152"/>
        <c:crosses val="autoZero"/>
        <c:auto val="1"/>
        <c:lblOffset val="100"/>
        <c:baseTimeUnit val="years"/>
      </c:dateAx>
      <c:valAx>
        <c:axId val="42429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29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82.03</c:v>
                </c:pt>
                <c:pt idx="1">
                  <c:v>82.77</c:v>
                </c:pt>
                <c:pt idx="2">
                  <c:v>83.12</c:v>
                </c:pt>
                <c:pt idx="3">
                  <c:v>83.16</c:v>
                </c:pt>
                <c:pt idx="4">
                  <c:v>83.52</c:v>
                </c:pt>
              </c:numCache>
            </c:numRef>
          </c:val>
          <c:extLst xmlns:c16r2="http://schemas.microsoft.com/office/drawing/2015/06/chart">
            <c:ext xmlns:c16="http://schemas.microsoft.com/office/drawing/2014/chart" uri="{C3380CC4-5D6E-409C-BE32-E72D297353CC}">
              <c16:uniqueId val="{00000000-E7E1-4EC6-BC87-06831BA28399}"/>
            </c:ext>
          </c:extLst>
        </c:ser>
        <c:dLbls>
          <c:showLegendKey val="0"/>
          <c:showVal val="0"/>
          <c:showCatName val="0"/>
          <c:showSerName val="0"/>
          <c:showPercent val="0"/>
          <c:showBubbleSize val="0"/>
        </c:dLbls>
        <c:gapWidth val="150"/>
        <c:axId val="423571920"/>
        <c:axId val="42357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xmlns:c16r2="http://schemas.microsoft.com/office/drawing/2015/06/chart">
            <c:ext xmlns:c16="http://schemas.microsoft.com/office/drawing/2014/chart" uri="{C3380CC4-5D6E-409C-BE32-E72D297353CC}">
              <c16:uniqueId val="{00000001-E7E1-4EC6-BC87-06831BA28399}"/>
            </c:ext>
          </c:extLst>
        </c:ser>
        <c:dLbls>
          <c:showLegendKey val="0"/>
          <c:showVal val="0"/>
          <c:showCatName val="0"/>
          <c:showSerName val="0"/>
          <c:showPercent val="0"/>
          <c:showBubbleSize val="0"/>
        </c:dLbls>
        <c:marker val="1"/>
        <c:smooth val="0"/>
        <c:axId val="423571920"/>
        <c:axId val="423572704"/>
      </c:lineChart>
      <c:dateAx>
        <c:axId val="423571920"/>
        <c:scaling>
          <c:orientation val="minMax"/>
        </c:scaling>
        <c:delete val="1"/>
        <c:axPos val="b"/>
        <c:numFmt formatCode="&quot;R&quot;yy" sourceLinked="1"/>
        <c:majorTickMark val="none"/>
        <c:minorTickMark val="none"/>
        <c:tickLblPos val="none"/>
        <c:crossAx val="423572704"/>
        <c:crosses val="autoZero"/>
        <c:auto val="1"/>
        <c:lblOffset val="100"/>
        <c:baseTimeUnit val="years"/>
      </c:dateAx>
      <c:valAx>
        <c:axId val="4235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7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104.05</c:v>
                </c:pt>
                <c:pt idx="1">
                  <c:v>106.63</c:v>
                </c:pt>
                <c:pt idx="2">
                  <c:v>102.19</c:v>
                </c:pt>
                <c:pt idx="3">
                  <c:v>99.66</c:v>
                </c:pt>
                <c:pt idx="4">
                  <c:v>99.7</c:v>
                </c:pt>
              </c:numCache>
            </c:numRef>
          </c:val>
          <c:extLst xmlns:c16r2="http://schemas.microsoft.com/office/drawing/2015/06/chart">
            <c:ext xmlns:c16="http://schemas.microsoft.com/office/drawing/2014/chart" uri="{C3380CC4-5D6E-409C-BE32-E72D297353CC}">
              <c16:uniqueId val="{00000000-46C6-4BF3-904A-E2966D854EB9}"/>
            </c:ext>
          </c:extLst>
        </c:ser>
        <c:dLbls>
          <c:showLegendKey val="0"/>
          <c:showVal val="0"/>
          <c:showCatName val="0"/>
          <c:showSerName val="0"/>
          <c:showPercent val="0"/>
          <c:showBubbleSize val="0"/>
        </c:dLbls>
        <c:gapWidth val="150"/>
        <c:axId val="423570744"/>
        <c:axId val="42357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107.08</c:v>
                </c:pt>
                <c:pt idx="3">
                  <c:v>106.08</c:v>
                </c:pt>
                <c:pt idx="4">
                  <c:v>106.87</c:v>
                </c:pt>
              </c:numCache>
            </c:numRef>
          </c:val>
          <c:smooth val="0"/>
          <c:extLst xmlns:c16r2="http://schemas.microsoft.com/office/drawing/2015/06/chart">
            <c:ext xmlns:c16="http://schemas.microsoft.com/office/drawing/2014/chart" uri="{C3380CC4-5D6E-409C-BE32-E72D297353CC}">
              <c16:uniqueId val="{00000001-46C6-4BF3-904A-E2966D854EB9}"/>
            </c:ext>
          </c:extLst>
        </c:ser>
        <c:dLbls>
          <c:showLegendKey val="0"/>
          <c:showVal val="0"/>
          <c:showCatName val="0"/>
          <c:showSerName val="0"/>
          <c:showPercent val="0"/>
          <c:showBubbleSize val="0"/>
        </c:dLbls>
        <c:marker val="1"/>
        <c:smooth val="0"/>
        <c:axId val="423570744"/>
        <c:axId val="423573488"/>
      </c:lineChart>
      <c:dateAx>
        <c:axId val="423570744"/>
        <c:scaling>
          <c:orientation val="minMax"/>
        </c:scaling>
        <c:delete val="1"/>
        <c:axPos val="b"/>
        <c:numFmt formatCode="&quot;R&quot;yy" sourceLinked="1"/>
        <c:majorTickMark val="none"/>
        <c:minorTickMark val="none"/>
        <c:tickLblPos val="none"/>
        <c:crossAx val="423573488"/>
        <c:crosses val="autoZero"/>
        <c:auto val="1"/>
        <c:lblOffset val="100"/>
        <c:baseTimeUnit val="years"/>
      </c:dateAx>
      <c:valAx>
        <c:axId val="42357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7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6.25</c:v>
                </c:pt>
                <c:pt idx="1">
                  <c:v>9.18</c:v>
                </c:pt>
                <c:pt idx="2">
                  <c:v>11.88</c:v>
                </c:pt>
                <c:pt idx="3">
                  <c:v>13.14</c:v>
                </c:pt>
                <c:pt idx="4">
                  <c:v>15.38</c:v>
                </c:pt>
              </c:numCache>
            </c:numRef>
          </c:val>
          <c:extLst xmlns:c16r2="http://schemas.microsoft.com/office/drawing/2015/06/chart">
            <c:ext xmlns:c16="http://schemas.microsoft.com/office/drawing/2014/chart" uri="{C3380CC4-5D6E-409C-BE32-E72D297353CC}">
              <c16:uniqueId val="{00000000-CF23-4B4A-A767-C4A97715BECC}"/>
            </c:ext>
          </c:extLst>
        </c:ser>
        <c:dLbls>
          <c:showLegendKey val="0"/>
          <c:showVal val="0"/>
          <c:showCatName val="0"/>
          <c:showSerName val="0"/>
          <c:showPercent val="0"/>
          <c:showBubbleSize val="0"/>
        </c:dLbls>
        <c:gapWidth val="150"/>
        <c:axId val="423568000"/>
        <c:axId val="42357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14.65</c:v>
                </c:pt>
                <c:pt idx="3">
                  <c:v>16.11</c:v>
                </c:pt>
                <c:pt idx="4">
                  <c:v>17.05</c:v>
                </c:pt>
              </c:numCache>
            </c:numRef>
          </c:val>
          <c:smooth val="0"/>
          <c:extLst xmlns:c16r2="http://schemas.microsoft.com/office/drawing/2015/06/chart">
            <c:ext xmlns:c16="http://schemas.microsoft.com/office/drawing/2014/chart" uri="{C3380CC4-5D6E-409C-BE32-E72D297353CC}">
              <c16:uniqueId val="{00000001-CF23-4B4A-A767-C4A97715BECC}"/>
            </c:ext>
          </c:extLst>
        </c:ser>
        <c:dLbls>
          <c:showLegendKey val="0"/>
          <c:showVal val="0"/>
          <c:showCatName val="0"/>
          <c:showSerName val="0"/>
          <c:showPercent val="0"/>
          <c:showBubbleSize val="0"/>
        </c:dLbls>
        <c:marker val="1"/>
        <c:smooth val="0"/>
        <c:axId val="423568000"/>
        <c:axId val="423572312"/>
      </c:lineChart>
      <c:dateAx>
        <c:axId val="423568000"/>
        <c:scaling>
          <c:orientation val="minMax"/>
        </c:scaling>
        <c:delete val="1"/>
        <c:axPos val="b"/>
        <c:numFmt formatCode="&quot;R&quot;yy" sourceLinked="1"/>
        <c:majorTickMark val="none"/>
        <c:minorTickMark val="none"/>
        <c:tickLblPos val="none"/>
        <c:crossAx val="423572312"/>
        <c:crosses val="autoZero"/>
        <c:auto val="1"/>
        <c:lblOffset val="100"/>
        <c:baseTimeUnit val="years"/>
      </c:dateAx>
      <c:valAx>
        <c:axId val="42357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EA-4522-9405-6C2CD7AAC909}"/>
            </c:ext>
          </c:extLst>
        </c:ser>
        <c:dLbls>
          <c:showLegendKey val="0"/>
          <c:showVal val="0"/>
          <c:showCatName val="0"/>
          <c:showSerName val="0"/>
          <c:showPercent val="0"/>
          <c:showBubbleSize val="0"/>
        </c:dLbls>
        <c:gapWidth val="150"/>
        <c:axId val="423569176"/>
        <c:axId val="42356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c:v>
                </c:pt>
                <c:pt idx="3" formatCode="#,##0.00;&quot;△&quot;#,##0.00;&quot;-&quot;">
                  <c:v>0.17</c:v>
                </c:pt>
                <c:pt idx="4" formatCode="#,##0.00;&quot;△&quot;#,##0.00;&quot;-&quot;">
                  <c:v>0.22</c:v>
                </c:pt>
              </c:numCache>
            </c:numRef>
          </c:val>
          <c:smooth val="0"/>
          <c:extLst xmlns:c16r2="http://schemas.microsoft.com/office/drawing/2015/06/chart">
            <c:ext xmlns:c16="http://schemas.microsoft.com/office/drawing/2014/chart" uri="{C3380CC4-5D6E-409C-BE32-E72D297353CC}">
              <c16:uniqueId val="{00000001-91EA-4522-9405-6C2CD7AAC909}"/>
            </c:ext>
          </c:extLst>
        </c:ser>
        <c:dLbls>
          <c:showLegendKey val="0"/>
          <c:showVal val="0"/>
          <c:showCatName val="0"/>
          <c:showSerName val="0"/>
          <c:showPercent val="0"/>
          <c:showBubbleSize val="0"/>
        </c:dLbls>
        <c:marker val="1"/>
        <c:smooth val="0"/>
        <c:axId val="423569176"/>
        <c:axId val="423569960"/>
      </c:lineChart>
      <c:dateAx>
        <c:axId val="423569176"/>
        <c:scaling>
          <c:orientation val="minMax"/>
        </c:scaling>
        <c:delete val="1"/>
        <c:axPos val="b"/>
        <c:numFmt formatCode="&quot;R&quot;yy" sourceLinked="1"/>
        <c:majorTickMark val="none"/>
        <c:minorTickMark val="none"/>
        <c:tickLblPos val="none"/>
        <c:crossAx val="423569960"/>
        <c:crosses val="autoZero"/>
        <c:auto val="1"/>
        <c:lblOffset val="100"/>
        <c:baseTimeUnit val="years"/>
      </c:dateAx>
      <c:valAx>
        <c:axId val="42356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6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BA-4F7F-A7C2-A1D101B8344E}"/>
            </c:ext>
          </c:extLst>
        </c:ser>
        <c:dLbls>
          <c:showLegendKey val="0"/>
          <c:showVal val="0"/>
          <c:showCatName val="0"/>
          <c:showSerName val="0"/>
          <c:showPercent val="0"/>
          <c:showBubbleSize val="0"/>
        </c:dLbls>
        <c:gapWidth val="150"/>
        <c:axId val="423573096"/>
        <c:axId val="42356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45.94</c:v>
                </c:pt>
                <c:pt idx="3">
                  <c:v>29.34</c:v>
                </c:pt>
                <c:pt idx="4">
                  <c:v>21.73</c:v>
                </c:pt>
              </c:numCache>
            </c:numRef>
          </c:val>
          <c:smooth val="0"/>
          <c:extLst xmlns:c16r2="http://schemas.microsoft.com/office/drawing/2015/06/chart">
            <c:ext xmlns:c16="http://schemas.microsoft.com/office/drawing/2014/chart" uri="{C3380CC4-5D6E-409C-BE32-E72D297353CC}">
              <c16:uniqueId val="{00000001-07BA-4F7F-A7C2-A1D101B8344E}"/>
            </c:ext>
          </c:extLst>
        </c:ser>
        <c:dLbls>
          <c:showLegendKey val="0"/>
          <c:showVal val="0"/>
          <c:showCatName val="0"/>
          <c:showSerName val="0"/>
          <c:showPercent val="0"/>
          <c:showBubbleSize val="0"/>
        </c:dLbls>
        <c:marker val="1"/>
        <c:smooth val="0"/>
        <c:axId val="423573096"/>
        <c:axId val="423567216"/>
      </c:lineChart>
      <c:dateAx>
        <c:axId val="423573096"/>
        <c:scaling>
          <c:orientation val="minMax"/>
        </c:scaling>
        <c:delete val="1"/>
        <c:axPos val="b"/>
        <c:numFmt formatCode="&quot;R&quot;yy" sourceLinked="1"/>
        <c:majorTickMark val="none"/>
        <c:minorTickMark val="none"/>
        <c:tickLblPos val="none"/>
        <c:crossAx val="423567216"/>
        <c:crosses val="autoZero"/>
        <c:auto val="1"/>
        <c:lblOffset val="100"/>
        <c:baseTimeUnit val="years"/>
      </c:dateAx>
      <c:valAx>
        <c:axId val="42356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57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29.62</c:v>
                </c:pt>
                <c:pt idx="1">
                  <c:v>49.74</c:v>
                </c:pt>
                <c:pt idx="2">
                  <c:v>45.02</c:v>
                </c:pt>
                <c:pt idx="3">
                  <c:v>37.42</c:v>
                </c:pt>
                <c:pt idx="4">
                  <c:v>55.37</c:v>
                </c:pt>
              </c:numCache>
            </c:numRef>
          </c:val>
          <c:extLst xmlns:c16r2="http://schemas.microsoft.com/office/drawing/2015/06/chart">
            <c:ext xmlns:c16="http://schemas.microsoft.com/office/drawing/2014/chart" uri="{C3380CC4-5D6E-409C-BE32-E72D297353CC}">
              <c16:uniqueId val="{00000000-C2E6-4E1C-9E90-3262001DF6D0}"/>
            </c:ext>
          </c:extLst>
        </c:ser>
        <c:dLbls>
          <c:showLegendKey val="0"/>
          <c:showVal val="0"/>
          <c:showCatName val="0"/>
          <c:showSerName val="0"/>
          <c:showPercent val="0"/>
          <c:showBubbleSize val="0"/>
        </c:dLbls>
        <c:gapWidth val="150"/>
        <c:axId val="424296936"/>
        <c:axId val="42429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47.7</c:v>
                </c:pt>
                <c:pt idx="3">
                  <c:v>50.59</c:v>
                </c:pt>
                <c:pt idx="4">
                  <c:v>62.37</c:v>
                </c:pt>
              </c:numCache>
            </c:numRef>
          </c:val>
          <c:smooth val="0"/>
          <c:extLst xmlns:c16r2="http://schemas.microsoft.com/office/drawing/2015/06/chart">
            <c:ext xmlns:c16="http://schemas.microsoft.com/office/drawing/2014/chart" uri="{C3380CC4-5D6E-409C-BE32-E72D297353CC}">
              <c16:uniqueId val="{00000001-C2E6-4E1C-9E90-3262001DF6D0}"/>
            </c:ext>
          </c:extLst>
        </c:ser>
        <c:dLbls>
          <c:showLegendKey val="0"/>
          <c:showVal val="0"/>
          <c:showCatName val="0"/>
          <c:showSerName val="0"/>
          <c:showPercent val="0"/>
          <c:showBubbleSize val="0"/>
        </c:dLbls>
        <c:marker val="1"/>
        <c:smooth val="0"/>
        <c:axId val="424296936"/>
        <c:axId val="424297328"/>
      </c:lineChart>
      <c:dateAx>
        <c:axId val="424296936"/>
        <c:scaling>
          <c:orientation val="minMax"/>
        </c:scaling>
        <c:delete val="1"/>
        <c:axPos val="b"/>
        <c:numFmt formatCode="&quot;R&quot;yy" sourceLinked="1"/>
        <c:majorTickMark val="none"/>
        <c:minorTickMark val="none"/>
        <c:tickLblPos val="none"/>
        <c:crossAx val="424297328"/>
        <c:crosses val="autoZero"/>
        <c:auto val="1"/>
        <c:lblOffset val="100"/>
        <c:baseTimeUnit val="years"/>
      </c:dateAx>
      <c:valAx>
        <c:axId val="42429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29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384-4567-AEB9-785B47D75558}"/>
            </c:ext>
          </c:extLst>
        </c:ser>
        <c:dLbls>
          <c:showLegendKey val="0"/>
          <c:showVal val="0"/>
          <c:showCatName val="0"/>
          <c:showSerName val="0"/>
          <c:showPercent val="0"/>
          <c:showBubbleSize val="0"/>
        </c:dLbls>
        <c:gapWidth val="150"/>
        <c:axId val="424293016"/>
        <c:axId val="4242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xmlns:c16r2="http://schemas.microsoft.com/office/drawing/2015/06/chart">
            <c:ext xmlns:c16="http://schemas.microsoft.com/office/drawing/2014/chart" uri="{C3380CC4-5D6E-409C-BE32-E72D297353CC}">
              <c16:uniqueId val="{00000001-B384-4567-AEB9-785B47D75558}"/>
            </c:ext>
          </c:extLst>
        </c:ser>
        <c:dLbls>
          <c:showLegendKey val="0"/>
          <c:showVal val="0"/>
          <c:showCatName val="0"/>
          <c:showSerName val="0"/>
          <c:showPercent val="0"/>
          <c:showBubbleSize val="0"/>
        </c:dLbls>
        <c:marker val="1"/>
        <c:smooth val="0"/>
        <c:axId val="424293016"/>
        <c:axId val="424298112"/>
      </c:lineChart>
      <c:dateAx>
        <c:axId val="424293016"/>
        <c:scaling>
          <c:orientation val="minMax"/>
        </c:scaling>
        <c:delete val="1"/>
        <c:axPos val="b"/>
        <c:numFmt formatCode="&quot;R&quot;yy" sourceLinked="1"/>
        <c:majorTickMark val="none"/>
        <c:minorTickMark val="none"/>
        <c:tickLblPos val="none"/>
        <c:crossAx val="424298112"/>
        <c:crosses val="autoZero"/>
        <c:auto val="1"/>
        <c:lblOffset val="100"/>
        <c:baseTimeUnit val="years"/>
      </c:dateAx>
      <c:valAx>
        <c:axId val="4242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29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76</c:v>
                </c:pt>
                <c:pt idx="1">
                  <c:v>87.78</c:v>
                </c:pt>
                <c:pt idx="2">
                  <c:v>87.31</c:v>
                </c:pt>
                <c:pt idx="3">
                  <c:v>87.33</c:v>
                </c:pt>
                <c:pt idx="4">
                  <c:v>87.11</c:v>
                </c:pt>
              </c:numCache>
            </c:numRef>
          </c:val>
          <c:extLst xmlns:c16r2="http://schemas.microsoft.com/office/drawing/2015/06/chart">
            <c:ext xmlns:c16="http://schemas.microsoft.com/office/drawing/2014/chart" uri="{C3380CC4-5D6E-409C-BE32-E72D297353CC}">
              <c16:uniqueId val="{00000000-51C1-427D-8ABC-EF34BED27F42}"/>
            </c:ext>
          </c:extLst>
        </c:ser>
        <c:dLbls>
          <c:showLegendKey val="0"/>
          <c:showVal val="0"/>
          <c:showCatName val="0"/>
          <c:showSerName val="0"/>
          <c:showPercent val="0"/>
          <c:showBubbleSize val="0"/>
        </c:dLbls>
        <c:gapWidth val="150"/>
        <c:axId val="424300072"/>
        <c:axId val="42429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xmlns:c16r2="http://schemas.microsoft.com/office/drawing/2015/06/chart">
            <c:ext xmlns:c16="http://schemas.microsoft.com/office/drawing/2014/chart" uri="{C3380CC4-5D6E-409C-BE32-E72D297353CC}">
              <c16:uniqueId val="{00000001-51C1-427D-8ABC-EF34BED27F42}"/>
            </c:ext>
          </c:extLst>
        </c:ser>
        <c:dLbls>
          <c:showLegendKey val="0"/>
          <c:showVal val="0"/>
          <c:showCatName val="0"/>
          <c:showSerName val="0"/>
          <c:showPercent val="0"/>
          <c:showBubbleSize val="0"/>
        </c:dLbls>
        <c:marker val="1"/>
        <c:smooth val="0"/>
        <c:axId val="424300072"/>
        <c:axId val="424299288"/>
      </c:lineChart>
      <c:dateAx>
        <c:axId val="424300072"/>
        <c:scaling>
          <c:orientation val="minMax"/>
        </c:scaling>
        <c:delete val="1"/>
        <c:axPos val="b"/>
        <c:numFmt formatCode="&quot;R&quot;yy" sourceLinked="1"/>
        <c:majorTickMark val="none"/>
        <c:minorTickMark val="none"/>
        <c:tickLblPos val="none"/>
        <c:crossAx val="424299288"/>
        <c:crosses val="autoZero"/>
        <c:auto val="1"/>
        <c:lblOffset val="100"/>
        <c:baseTimeUnit val="years"/>
      </c:dateAx>
      <c:valAx>
        <c:axId val="42429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0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164.33</c:v>
                </c:pt>
                <c:pt idx="1">
                  <c:v>162.41</c:v>
                </c:pt>
                <c:pt idx="2">
                  <c:v>163.69</c:v>
                </c:pt>
                <c:pt idx="3">
                  <c:v>164.93</c:v>
                </c:pt>
                <c:pt idx="4">
                  <c:v>166.18</c:v>
                </c:pt>
              </c:numCache>
            </c:numRef>
          </c:val>
          <c:extLst xmlns:c16r2="http://schemas.microsoft.com/office/drawing/2015/06/chart">
            <c:ext xmlns:c16="http://schemas.microsoft.com/office/drawing/2014/chart" uri="{C3380CC4-5D6E-409C-BE32-E72D297353CC}">
              <c16:uniqueId val="{00000000-A5F6-4C72-AEEA-E97DFBEB1818}"/>
            </c:ext>
          </c:extLst>
        </c:ser>
        <c:dLbls>
          <c:showLegendKey val="0"/>
          <c:showVal val="0"/>
          <c:showCatName val="0"/>
          <c:showSerName val="0"/>
          <c:showPercent val="0"/>
          <c:showBubbleSize val="0"/>
        </c:dLbls>
        <c:gapWidth val="150"/>
        <c:axId val="424293408"/>
        <c:axId val="42429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xmlns:c16r2="http://schemas.microsoft.com/office/drawing/2015/06/chart">
            <c:ext xmlns:c16="http://schemas.microsoft.com/office/drawing/2014/chart" uri="{C3380CC4-5D6E-409C-BE32-E72D297353CC}">
              <c16:uniqueId val="{00000001-A5F6-4C72-AEEA-E97DFBEB1818}"/>
            </c:ext>
          </c:extLst>
        </c:ser>
        <c:dLbls>
          <c:showLegendKey val="0"/>
          <c:showVal val="0"/>
          <c:showCatName val="0"/>
          <c:showSerName val="0"/>
          <c:showPercent val="0"/>
          <c:showBubbleSize val="0"/>
        </c:dLbls>
        <c:marker val="1"/>
        <c:smooth val="0"/>
        <c:axId val="424293408"/>
        <c:axId val="424296544"/>
      </c:lineChart>
      <c:dateAx>
        <c:axId val="424293408"/>
        <c:scaling>
          <c:orientation val="minMax"/>
        </c:scaling>
        <c:delete val="1"/>
        <c:axPos val="b"/>
        <c:numFmt formatCode="&quot;R&quot;yy" sourceLinked="1"/>
        <c:majorTickMark val="none"/>
        <c:minorTickMark val="none"/>
        <c:tickLblPos val="none"/>
        <c:crossAx val="424296544"/>
        <c:crosses val="autoZero"/>
        <c:auto val="1"/>
        <c:lblOffset val="100"/>
        <c:baseTimeUnit val="years"/>
      </c:dateAx>
      <c:valAx>
        <c:axId val="4242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2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静岡県　湖西市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Cc2</v>
      </c>
      <c r="X8" s="59"/>
      <c r="Y8" s="59"/>
      <c r="Z8" s="59"/>
      <c r="AA8" s="59"/>
      <c r="AB8" s="59"/>
      <c r="AC8" s="59"/>
      <c r="AD8" s="60" t="str">
        <f>データ!$M$6</f>
        <v>非設置</v>
      </c>
      <c r="AE8" s="60"/>
      <c r="AF8" s="60"/>
      <c r="AG8" s="60"/>
      <c r="AH8" s="60"/>
      <c r="AI8" s="60"/>
      <c r="AJ8" s="60"/>
      <c r="AK8" s="3"/>
      <c r="AL8" s="48">
        <f>データ!S6</f>
        <v>58079</v>
      </c>
      <c r="AM8" s="48"/>
      <c r="AN8" s="48"/>
      <c r="AO8" s="48"/>
      <c r="AP8" s="48"/>
      <c r="AQ8" s="48"/>
      <c r="AR8" s="48"/>
      <c r="AS8" s="48"/>
      <c r="AT8" s="47">
        <f>データ!T6</f>
        <v>86.56</v>
      </c>
      <c r="AU8" s="47"/>
      <c r="AV8" s="47"/>
      <c r="AW8" s="47"/>
      <c r="AX8" s="47"/>
      <c r="AY8" s="47"/>
      <c r="AZ8" s="47"/>
      <c r="BA8" s="47"/>
      <c r="BB8" s="47">
        <f>データ!U6</f>
        <v>670.97</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59.98</v>
      </c>
      <c r="J10" s="47"/>
      <c r="K10" s="47"/>
      <c r="L10" s="47"/>
      <c r="M10" s="47"/>
      <c r="N10" s="47"/>
      <c r="O10" s="47"/>
      <c r="P10" s="47">
        <f>データ!P6</f>
        <v>38.19</v>
      </c>
      <c r="Q10" s="47"/>
      <c r="R10" s="47"/>
      <c r="S10" s="47"/>
      <c r="T10" s="47"/>
      <c r="U10" s="47"/>
      <c r="V10" s="47"/>
      <c r="W10" s="47">
        <f>データ!Q6</f>
        <v>95.53</v>
      </c>
      <c r="X10" s="47"/>
      <c r="Y10" s="47"/>
      <c r="Z10" s="47"/>
      <c r="AA10" s="47"/>
      <c r="AB10" s="47"/>
      <c r="AC10" s="47"/>
      <c r="AD10" s="48">
        <f>データ!R6</f>
        <v>2872</v>
      </c>
      <c r="AE10" s="48"/>
      <c r="AF10" s="48"/>
      <c r="AG10" s="48"/>
      <c r="AH10" s="48"/>
      <c r="AI10" s="48"/>
      <c r="AJ10" s="48"/>
      <c r="AK10" s="2"/>
      <c r="AL10" s="48">
        <f>データ!V6</f>
        <v>22074</v>
      </c>
      <c r="AM10" s="48"/>
      <c r="AN10" s="48"/>
      <c r="AO10" s="48"/>
      <c r="AP10" s="48"/>
      <c r="AQ10" s="48"/>
      <c r="AR10" s="48"/>
      <c r="AS10" s="48"/>
      <c r="AT10" s="47">
        <f>データ!W6</f>
        <v>4.7</v>
      </c>
      <c r="AU10" s="47"/>
      <c r="AV10" s="47"/>
      <c r="AW10" s="47"/>
      <c r="AX10" s="47"/>
      <c r="AY10" s="47"/>
      <c r="AZ10" s="47"/>
      <c r="BA10" s="47"/>
      <c r="BB10" s="47">
        <f>データ!X6</f>
        <v>4696.6000000000004</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2e4gDoJksvGmF0Sc3hCefljojcXIf5Un4fb1Ht4zAL3L5i3QFVsa6ib5grmpCT+Cdyx3ZSFVkkN4FfmWj+Kf2w==" saltValue="26yZi8sdahjxzfYmuCIV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222216</v>
      </c>
      <c r="D6" s="19">
        <f t="shared" si="3"/>
        <v>46</v>
      </c>
      <c r="E6" s="19">
        <f t="shared" si="3"/>
        <v>17</v>
      </c>
      <c r="F6" s="19">
        <f t="shared" si="3"/>
        <v>1</v>
      </c>
      <c r="G6" s="19">
        <f t="shared" si="3"/>
        <v>0</v>
      </c>
      <c r="H6" s="19" t="str">
        <f t="shared" si="3"/>
        <v>静岡県　湖西市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59.98</v>
      </c>
      <c r="P6" s="20">
        <f t="shared" si="3"/>
        <v>38.19</v>
      </c>
      <c r="Q6" s="20">
        <f t="shared" si="3"/>
        <v>95.53</v>
      </c>
      <c r="R6" s="20">
        <f t="shared" si="3"/>
        <v>2872</v>
      </c>
      <c r="S6" s="20">
        <f t="shared" si="3"/>
        <v>58079</v>
      </c>
      <c r="T6" s="20">
        <f t="shared" si="3"/>
        <v>86.56</v>
      </c>
      <c r="U6" s="20">
        <f t="shared" si="3"/>
        <v>670.97</v>
      </c>
      <c r="V6" s="20">
        <f t="shared" si="3"/>
        <v>22074</v>
      </c>
      <c r="W6" s="20">
        <f t="shared" si="3"/>
        <v>4.7</v>
      </c>
      <c r="X6" s="20">
        <f t="shared" si="3"/>
        <v>4696.6000000000004</v>
      </c>
      <c r="Y6" s="21">
        <f>IF(Y7="",NA(),Y7)</f>
        <v>104.05</v>
      </c>
      <c r="Z6" s="21">
        <f t="shared" ref="Z6:AH6" si="4">IF(Z7="",NA(),Z7)</f>
        <v>106.63</v>
      </c>
      <c r="AA6" s="21">
        <f t="shared" si="4"/>
        <v>102.19</v>
      </c>
      <c r="AB6" s="21">
        <f t="shared" si="4"/>
        <v>99.66</v>
      </c>
      <c r="AC6" s="21">
        <f t="shared" si="4"/>
        <v>99.7</v>
      </c>
      <c r="AD6" s="21">
        <f t="shared" si="4"/>
        <v>106.57</v>
      </c>
      <c r="AE6" s="21">
        <f t="shared" si="4"/>
        <v>107.21</v>
      </c>
      <c r="AF6" s="21">
        <f t="shared" si="4"/>
        <v>107.08</v>
      </c>
      <c r="AG6" s="21">
        <f t="shared" si="4"/>
        <v>106.08</v>
      </c>
      <c r="AH6" s="21">
        <f t="shared" si="4"/>
        <v>106.87</v>
      </c>
      <c r="AI6" s="20" t="str">
        <f>IF(AI7="","",IF(AI7="-","【-】","【"&amp;SUBSTITUTE(TEXT(AI7,"#,##0.00"),"-","△")&amp;"】"))</f>
        <v>【105.91】</v>
      </c>
      <c r="AJ6" s="20">
        <f>IF(AJ7="",NA(),AJ7)</f>
        <v>0</v>
      </c>
      <c r="AK6" s="20">
        <f t="shared" ref="AK6:AS6" si="5">IF(AK7="",NA(),AK7)</f>
        <v>0</v>
      </c>
      <c r="AL6" s="20">
        <f t="shared" si="5"/>
        <v>0</v>
      </c>
      <c r="AM6" s="20">
        <f t="shared" si="5"/>
        <v>0</v>
      </c>
      <c r="AN6" s="20">
        <f t="shared" si="5"/>
        <v>0</v>
      </c>
      <c r="AO6" s="21">
        <f t="shared" si="5"/>
        <v>53.44</v>
      </c>
      <c r="AP6" s="21">
        <f t="shared" si="5"/>
        <v>43.71</v>
      </c>
      <c r="AQ6" s="21">
        <f t="shared" si="5"/>
        <v>45.94</v>
      </c>
      <c r="AR6" s="21">
        <f t="shared" si="5"/>
        <v>29.34</v>
      </c>
      <c r="AS6" s="21">
        <f t="shared" si="5"/>
        <v>21.73</v>
      </c>
      <c r="AT6" s="20" t="str">
        <f>IF(AT7="","",IF(AT7="-","【-】","【"&amp;SUBSTITUTE(TEXT(AT7,"#,##0.00"),"-","△")&amp;"】"))</f>
        <v>【3.03】</v>
      </c>
      <c r="AU6" s="21">
        <f>IF(AU7="",NA(),AU7)</f>
        <v>29.62</v>
      </c>
      <c r="AV6" s="21">
        <f t="shared" ref="AV6:BD6" si="6">IF(AV7="",NA(),AV7)</f>
        <v>49.74</v>
      </c>
      <c r="AW6" s="21">
        <f t="shared" si="6"/>
        <v>45.02</v>
      </c>
      <c r="AX6" s="21">
        <f t="shared" si="6"/>
        <v>37.42</v>
      </c>
      <c r="AY6" s="21">
        <f t="shared" si="6"/>
        <v>55.37</v>
      </c>
      <c r="AZ6" s="21">
        <f t="shared" si="6"/>
        <v>47.03</v>
      </c>
      <c r="BA6" s="21">
        <f t="shared" si="6"/>
        <v>40.67</v>
      </c>
      <c r="BB6" s="21">
        <f t="shared" si="6"/>
        <v>47.7</v>
      </c>
      <c r="BC6" s="21">
        <f t="shared" si="6"/>
        <v>50.59</v>
      </c>
      <c r="BD6" s="21">
        <f t="shared" si="6"/>
        <v>62.37</v>
      </c>
      <c r="BE6" s="20" t="str">
        <f>IF(BE7="","",IF(BE7="-","【-】","【"&amp;SUBSTITUTE(TEXT(BE7,"#,##0.00"),"-","△")&amp;"】"))</f>
        <v>【78.43】</v>
      </c>
      <c r="BF6" s="20">
        <f>IF(BF7="",NA(),BF7)</f>
        <v>0</v>
      </c>
      <c r="BG6" s="20">
        <f t="shared" ref="BG6:BO6" si="7">IF(BG7="",NA(),BG7)</f>
        <v>0</v>
      </c>
      <c r="BH6" s="20">
        <f t="shared" si="7"/>
        <v>0</v>
      </c>
      <c r="BI6" s="20">
        <f t="shared" si="7"/>
        <v>0</v>
      </c>
      <c r="BJ6" s="20">
        <f t="shared" si="7"/>
        <v>0</v>
      </c>
      <c r="BK6" s="21">
        <f t="shared" si="7"/>
        <v>1001.3</v>
      </c>
      <c r="BL6" s="21">
        <f t="shared" si="7"/>
        <v>1050.51</v>
      </c>
      <c r="BM6" s="21">
        <f t="shared" si="7"/>
        <v>1102.01</v>
      </c>
      <c r="BN6" s="21">
        <f t="shared" si="7"/>
        <v>987.36</v>
      </c>
      <c r="BO6" s="21">
        <f t="shared" si="7"/>
        <v>1042.77</v>
      </c>
      <c r="BP6" s="20" t="str">
        <f>IF(BP7="","",IF(BP7="-","【-】","【"&amp;SUBSTITUTE(TEXT(BP7,"#,##0.00"),"-","△")&amp;"】"))</f>
        <v>【630.82】</v>
      </c>
      <c r="BQ6" s="21">
        <f>IF(BQ7="",NA(),BQ7)</f>
        <v>76</v>
      </c>
      <c r="BR6" s="21">
        <f t="shared" ref="BR6:BZ6" si="8">IF(BR7="",NA(),BR7)</f>
        <v>87.78</v>
      </c>
      <c r="BS6" s="21">
        <f t="shared" si="8"/>
        <v>87.31</v>
      </c>
      <c r="BT6" s="21">
        <f t="shared" si="8"/>
        <v>87.33</v>
      </c>
      <c r="BU6" s="21">
        <f t="shared" si="8"/>
        <v>87.11</v>
      </c>
      <c r="BV6" s="21">
        <f t="shared" si="8"/>
        <v>81.88</v>
      </c>
      <c r="BW6" s="21">
        <f t="shared" si="8"/>
        <v>82.65</v>
      </c>
      <c r="BX6" s="21">
        <f t="shared" si="8"/>
        <v>82.55</v>
      </c>
      <c r="BY6" s="21">
        <f t="shared" si="8"/>
        <v>83.55</v>
      </c>
      <c r="BZ6" s="21">
        <f t="shared" si="8"/>
        <v>84.48</v>
      </c>
      <c r="CA6" s="20" t="str">
        <f>IF(CA7="","",IF(CA7="-","【-】","【"&amp;SUBSTITUTE(TEXT(CA7,"#,##0.00"),"-","△")&amp;"】"))</f>
        <v>【97.81】</v>
      </c>
      <c r="CB6" s="21">
        <f>IF(CB7="",NA(),CB7)</f>
        <v>164.33</v>
      </c>
      <c r="CC6" s="21">
        <f t="shared" ref="CC6:CK6" si="9">IF(CC7="",NA(),CC7)</f>
        <v>162.41</v>
      </c>
      <c r="CD6" s="21">
        <f t="shared" si="9"/>
        <v>163.69</v>
      </c>
      <c r="CE6" s="21">
        <f t="shared" si="9"/>
        <v>164.93</v>
      </c>
      <c r="CF6" s="21">
        <f t="shared" si="9"/>
        <v>166.18</v>
      </c>
      <c r="CG6" s="21">
        <f t="shared" si="9"/>
        <v>187.55</v>
      </c>
      <c r="CH6" s="21">
        <f t="shared" si="9"/>
        <v>186.3</v>
      </c>
      <c r="CI6" s="21">
        <f t="shared" si="9"/>
        <v>188.38</v>
      </c>
      <c r="CJ6" s="21">
        <f t="shared" si="9"/>
        <v>185.98</v>
      </c>
      <c r="CK6" s="21">
        <f t="shared" si="9"/>
        <v>187.11</v>
      </c>
      <c r="CL6" s="20" t="str">
        <f>IF(CL7="","",IF(CL7="-","【-】","【"&amp;SUBSTITUTE(TEXT(CL7,"#,##0.00"),"-","△")&amp;"】"))</f>
        <v>【138.75】</v>
      </c>
      <c r="CM6" s="21">
        <f>IF(CM7="",NA(),CM7)</f>
        <v>57.25</v>
      </c>
      <c r="CN6" s="21">
        <f t="shared" ref="CN6:CV6" si="10">IF(CN7="",NA(),CN7)</f>
        <v>48.75</v>
      </c>
      <c r="CO6" s="21">
        <f t="shared" si="10"/>
        <v>54.33</v>
      </c>
      <c r="CP6" s="21">
        <f t="shared" si="10"/>
        <v>52.42</v>
      </c>
      <c r="CQ6" s="21">
        <f t="shared" si="10"/>
        <v>56.17</v>
      </c>
      <c r="CR6" s="21">
        <f t="shared" si="10"/>
        <v>50.94</v>
      </c>
      <c r="CS6" s="21">
        <f t="shared" si="10"/>
        <v>50.53</v>
      </c>
      <c r="CT6" s="21">
        <f t="shared" si="10"/>
        <v>51.42</v>
      </c>
      <c r="CU6" s="21">
        <f t="shared" si="10"/>
        <v>48.95</v>
      </c>
      <c r="CV6" s="21">
        <f t="shared" si="10"/>
        <v>49.28</v>
      </c>
      <c r="CW6" s="20" t="str">
        <f>IF(CW7="","",IF(CW7="-","【-】","【"&amp;SUBSTITUTE(TEXT(CW7,"#,##0.00"),"-","△")&amp;"】"))</f>
        <v>【58.94】</v>
      </c>
      <c r="CX6" s="21">
        <f>IF(CX7="",NA(),CX7)</f>
        <v>82.03</v>
      </c>
      <c r="CY6" s="21">
        <f t="shared" ref="CY6:DG6" si="11">IF(CY7="",NA(),CY7)</f>
        <v>82.77</v>
      </c>
      <c r="CZ6" s="21">
        <f t="shared" si="11"/>
        <v>83.12</v>
      </c>
      <c r="DA6" s="21">
        <f t="shared" si="11"/>
        <v>83.16</v>
      </c>
      <c r="DB6" s="21">
        <f t="shared" si="11"/>
        <v>83.52</v>
      </c>
      <c r="DC6" s="21">
        <f t="shared" si="11"/>
        <v>82.55</v>
      </c>
      <c r="DD6" s="21">
        <f t="shared" si="11"/>
        <v>82.08</v>
      </c>
      <c r="DE6" s="21">
        <f t="shared" si="11"/>
        <v>81.34</v>
      </c>
      <c r="DF6" s="21">
        <f t="shared" si="11"/>
        <v>81.14</v>
      </c>
      <c r="DG6" s="21">
        <f t="shared" si="11"/>
        <v>79.7</v>
      </c>
      <c r="DH6" s="20" t="str">
        <f>IF(DH7="","",IF(DH7="-","【-】","【"&amp;SUBSTITUTE(TEXT(DH7,"#,##0.00"),"-","△")&amp;"】"))</f>
        <v>【95.91】</v>
      </c>
      <c r="DI6" s="21">
        <f>IF(DI7="",NA(),DI7)</f>
        <v>6.25</v>
      </c>
      <c r="DJ6" s="21">
        <f t="shared" ref="DJ6:DR6" si="12">IF(DJ7="",NA(),DJ7)</f>
        <v>9.18</v>
      </c>
      <c r="DK6" s="21">
        <f t="shared" si="12"/>
        <v>11.88</v>
      </c>
      <c r="DL6" s="21">
        <f t="shared" si="12"/>
        <v>13.14</v>
      </c>
      <c r="DM6" s="21">
        <f t="shared" si="12"/>
        <v>15.38</v>
      </c>
      <c r="DN6" s="21">
        <f t="shared" si="12"/>
        <v>15.85</v>
      </c>
      <c r="DO6" s="21">
        <f t="shared" si="12"/>
        <v>12.7</v>
      </c>
      <c r="DP6" s="21">
        <f t="shared" si="12"/>
        <v>14.65</v>
      </c>
      <c r="DQ6" s="21">
        <f t="shared" si="12"/>
        <v>16.11</v>
      </c>
      <c r="DR6" s="21">
        <f t="shared" si="12"/>
        <v>17.05</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0.1</v>
      </c>
      <c r="EB6" s="21">
        <f t="shared" si="13"/>
        <v>0.17</v>
      </c>
      <c r="EC6" s="21">
        <f t="shared" si="13"/>
        <v>0.22</v>
      </c>
      <c r="ED6" s="20" t="str">
        <f>IF(ED7="","",IF(ED7="-","【-】","【"&amp;SUBSTITUTE(TEXT(ED7,"#,##0.00"),"-","△")&amp;"】"))</f>
        <v>【8.68】</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222216</v>
      </c>
      <c r="D7" s="23">
        <v>46</v>
      </c>
      <c r="E7" s="23">
        <v>17</v>
      </c>
      <c r="F7" s="23">
        <v>1</v>
      </c>
      <c r="G7" s="23">
        <v>0</v>
      </c>
      <c r="H7" s="23" t="s">
        <v>96</v>
      </c>
      <c r="I7" s="23" t="s">
        <v>97</v>
      </c>
      <c r="J7" s="23" t="s">
        <v>98</v>
      </c>
      <c r="K7" s="23" t="s">
        <v>99</v>
      </c>
      <c r="L7" s="23" t="s">
        <v>100</v>
      </c>
      <c r="M7" s="23" t="s">
        <v>101</v>
      </c>
      <c r="N7" s="24" t="s">
        <v>102</v>
      </c>
      <c r="O7" s="24">
        <v>59.98</v>
      </c>
      <c r="P7" s="24">
        <v>38.19</v>
      </c>
      <c r="Q7" s="24">
        <v>95.53</v>
      </c>
      <c r="R7" s="24">
        <v>2872</v>
      </c>
      <c r="S7" s="24">
        <v>58079</v>
      </c>
      <c r="T7" s="24">
        <v>86.56</v>
      </c>
      <c r="U7" s="24">
        <v>670.97</v>
      </c>
      <c r="V7" s="24">
        <v>22074</v>
      </c>
      <c r="W7" s="24">
        <v>4.7</v>
      </c>
      <c r="X7" s="24">
        <v>4696.6000000000004</v>
      </c>
      <c r="Y7" s="24">
        <v>104.05</v>
      </c>
      <c r="Z7" s="24">
        <v>106.63</v>
      </c>
      <c r="AA7" s="24">
        <v>102.19</v>
      </c>
      <c r="AB7" s="24">
        <v>99.66</v>
      </c>
      <c r="AC7" s="24">
        <v>99.7</v>
      </c>
      <c r="AD7" s="24">
        <v>106.57</v>
      </c>
      <c r="AE7" s="24">
        <v>107.21</v>
      </c>
      <c r="AF7" s="24">
        <v>107.08</v>
      </c>
      <c r="AG7" s="24">
        <v>106.08</v>
      </c>
      <c r="AH7" s="24">
        <v>106.87</v>
      </c>
      <c r="AI7" s="24">
        <v>105.91</v>
      </c>
      <c r="AJ7" s="24">
        <v>0</v>
      </c>
      <c r="AK7" s="24">
        <v>0</v>
      </c>
      <c r="AL7" s="24">
        <v>0</v>
      </c>
      <c r="AM7" s="24">
        <v>0</v>
      </c>
      <c r="AN7" s="24">
        <v>0</v>
      </c>
      <c r="AO7" s="24">
        <v>53.44</v>
      </c>
      <c r="AP7" s="24">
        <v>43.71</v>
      </c>
      <c r="AQ7" s="24">
        <v>45.94</v>
      </c>
      <c r="AR7" s="24">
        <v>29.34</v>
      </c>
      <c r="AS7" s="24">
        <v>21.73</v>
      </c>
      <c r="AT7" s="24">
        <v>3.03</v>
      </c>
      <c r="AU7" s="24">
        <v>29.62</v>
      </c>
      <c r="AV7" s="24">
        <v>49.74</v>
      </c>
      <c r="AW7" s="24">
        <v>45.02</v>
      </c>
      <c r="AX7" s="24">
        <v>37.42</v>
      </c>
      <c r="AY7" s="24">
        <v>55.37</v>
      </c>
      <c r="AZ7" s="24">
        <v>47.03</v>
      </c>
      <c r="BA7" s="24">
        <v>40.67</v>
      </c>
      <c r="BB7" s="24">
        <v>47.7</v>
      </c>
      <c r="BC7" s="24">
        <v>50.59</v>
      </c>
      <c r="BD7" s="24">
        <v>62.37</v>
      </c>
      <c r="BE7" s="24">
        <v>78.430000000000007</v>
      </c>
      <c r="BF7" s="24">
        <v>0</v>
      </c>
      <c r="BG7" s="24">
        <v>0</v>
      </c>
      <c r="BH7" s="24">
        <v>0</v>
      </c>
      <c r="BI7" s="24">
        <v>0</v>
      </c>
      <c r="BJ7" s="24">
        <v>0</v>
      </c>
      <c r="BK7" s="24">
        <v>1001.3</v>
      </c>
      <c r="BL7" s="24">
        <v>1050.51</v>
      </c>
      <c r="BM7" s="24">
        <v>1102.01</v>
      </c>
      <c r="BN7" s="24">
        <v>987.36</v>
      </c>
      <c r="BO7" s="24">
        <v>1042.77</v>
      </c>
      <c r="BP7" s="24">
        <v>630.82000000000005</v>
      </c>
      <c r="BQ7" s="24">
        <v>76</v>
      </c>
      <c r="BR7" s="24">
        <v>87.78</v>
      </c>
      <c r="BS7" s="24">
        <v>87.31</v>
      </c>
      <c r="BT7" s="24">
        <v>87.33</v>
      </c>
      <c r="BU7" s="24">
        <v>87.11</v>
      </c>
      <c r="BV7" s="24">
        <v>81.88</v>
      </c>
      <c r="BW7" s="24">
        <v>82.65</v>
      </c>
      <c r="BX7" s="24">
        <v>82.55</v>
      </c>
      <c r="BY7" s="24">
        <v>83.55</v>
      </c>
      <c r="BZ7" s="24">
        <v>84.48</v>
      </c>
      <c r="CA7" s="24">
        <v>97.81</v>
      </c>
      <c r="CB7" s="24">
        <v>164.33</v>
      </c>
      <c r="CC7" s="24">
        <v>162.41</v>
      </c>
      <c r="CD7" s="24">
        <v>163.69</v>
      </c>
      <c r="CE7" s="24">
        <v>164.93</v>
      </c>
      <c r="CF7" s="24">
        <v>166.18</v>
      </c>
      <c r="CG7" s="24">
        <v>187.55</v>
      </c>
      <c r="CH7" s="24">
        <v>186.3</v>
      </c>
      <c r="CI7" s="24">
        <v>188.38</v>
      </c>
      <c r="CJ7" s="24">
        <v>185.98</v>
      </c>
      <c r="CK7" s="24">
        <v>187.11</v>
      </c>
      <c r="CL7" s="24">
        <v>138.75</v>
      </c>
      <c r="CM7" s="24">
        <v>57.25</v>
      </c>
      <c r="CN7" s="24">
        <v>48.75</v>
      </c>
      <c r="CO7" s="24">
        <v>54.33</v>
      </c>
      <c r="CP7" s="24">
        <v>52.42</v>
      </c>
      <c r="CQ7" s="24">
        <v>56.17</v>
      </c>
      <c r="CR7" s="24">
        <v>50.94</v>
      </c>
      <c r="CS7" s="24">
        <v>50.53</v>
      </c>
      <c r="CT7" s="24">
        <v>51.42</v>
      </c>
      <c r="CU7" s="24">
        <v>48.95</v>
      </c>
      <c r="CV7" s="24">
        <v>49.28</v>
      </c>
      <c r="CW7" s="24">
        <v>58.94</v>
      </c>
      <c r="CX7" s="24">
        <v>82.03</v>
      </c>
      <c r="CY7" s="24">
        <v>82.77</v>
      </c>
      <c r="CZ7" s="24">
        <v>83.12</v>
      </c>
      <c r="DA7" s="24">
        <v>83.16</v>
      </c>
      <c r="DB7" s="24">
        <v>83.52</v>
      </c>
      <c r="DC7" s="24">
        <v>82.55</v>
      </c>
      <c r="DD7" s="24">
        <v>82.08</v>
      </c>
      <c r="DE7" s="24">
        <v>81.34</v>
      </c>
      <c r="DF7" s="24">
        <v>81.14</v>
      </c>
      <c r="DG7" s="24">
        <v>79.7</v>
      </c>
      <c r="DH7" s="24">
        <v>95.91</v>
      </c>
      <c r="DI7" s="24">
        <v>6.25</v>
      </c>
      <c r="DJ7" s="24">
        <v>9.18</v>
      </c>
      <c r="DK7" s="24">
        <v>11.88</v>
      </c>
      <c r="DL7" s="24">
        <v>13.14</v>
      </c>
      <c r="DM7" s="24">
        <v>15.38</v>
      </c>
      <c r="DN7" s="24">
        <v>15.85</v>
      </c>
      <c r="DO7" s="24">
        <v>12.7</v>
      </c>
      <c r="DP7" s="24">
        <v>14.65</v>
      </c>
      <c r="DQ7" s="24">
        <v>16.11</v>
      </c>
      <c r="DR7" s="24">
        <v>17.05</v>
      </c>
      <c r="DS7" s="24">
        <v>41.09</v>
      </c>
      <c r="DT7" s="24">
        <v>0</v>
      </c>
      <c r="DU7" s="24">
        <v>0</v>
      </c>
      <c r="DV7" s="24">
        <v>0</v>
      </c>
      <c r="DW7" s="24">
        <v>0</v>
      </c>
      <c r="DX7" s="24">
        <v>0</v>
      </c>
      <c r="DY7" s="24">
        <v>0</v>
      </c>
      <c r="DZ7" s="24">
        <v>0</v>
      </c>
      <c r="EA7" s="24">
        <v>0.1</v>
      </c>
      <c r="EB7" s="24">
        <v>0.17</v>
      </c>
      <c r="EC7" s="24">
        <v>0.22</v>
      </c>
      <c r="ED7" s="24">
        <v>8.68</v>
      </c>
      <c r="EE7" s="24">
        <v>0</v>
      </c>
      <c r="EF7" s="24">
        <v>0</v>
      </c>
      <c r="EG7" s="24">
        <v>0</v>
      </c>
      <c r="EH7" s="24">
        <v>0</v>
      </c>
      <c r="EI7" s="24">
        <v>0</v>
      </c>
      <c r="EJ7" s="24">
        <v>0.15</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瀬戸 美代子</cp:lastModifiedBy>
  <dcterms:created xsi:type="dcterms:W3CDTF">2025-01-24T07:02:47Z</dcterms:created>
  <dcterms:modified xsi:type="dcterms:W3CDTF">2025-01-28T23:37:11Z</dcterms:modified>
  <cp:category/>
</cp:coreProperties>
</file>