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各種調査\R03\市関係\02財政課\2022.1.6 【126(水)期限】公営企業に係る「経営比較分析表」の公表について\"/>
    </mc:Choice>
  </mc:AlternateContent>
  <workbookProtection workbookAlgorithmName="SHA-512" workbookHashValue="Lf7d1SqieX0z/QJfcLxR/E5nF7UtDCFc00vAp56K9oPYzik4vZfrqWpAKYwwhLc1WLJY8RB3/rmba8rel9uHZg==" workbookSaltValue="0CZ4sr2Y808uwShKuXxw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<sst xmlns="http://schemas.openxmlformats.org/spreadsheetml/2006/main" count="228" uniqueCount="115">
  <si>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</si>
  <si>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</si>
  <si>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</si>
  <si>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</si>
  <si>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</si>
  <si>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</si>
  <si>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</si>
  <si>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</si>
  <si>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</si>
  <si>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</si>
  <si>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</si>
  <si>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</si>
  <si>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</si>
  <si>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</si>
  <si>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</si>
  <si>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</si>
  <si>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</si>
  <si>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</si>
  <si>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</si>
  <si>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</si>
  <si>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</si>
  <si>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</si>
  <si>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</si>
  <si>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</si>
  <si>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</si>
  <si>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</si>
  <si>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</si>
  <si>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</si>
  <si>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</si>
  <si>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</si>
  <si>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</si>
  <si>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</si>
  <si>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</si>
  <si>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</si>
  <si>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</si>
  <si>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</si>
  <si>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</si>
  <si>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</si>
  <si>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</si>
  <si>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</si>
  <si>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</si>
  <si>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</si>
  <si>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</si>
  <si>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</si>
  <si>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</si>
  <si>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</si>
  <si>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</si>
  <si>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</si>
  <si>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</si>
  <si>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</si>
  <si>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</si>
  <si>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</si>
  <si>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</si>
  <si>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</si>
  <si>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</si>
  <si>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</si>
  <si>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</si>
  <si>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</si>
  <si>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</si>
  <si>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</si>
  <si>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</si>
  <si>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</si>
  <si>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</si>
  <si>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</si>
  <si>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</si>
  <si>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</si>
  <si>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</si>
  <si>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</si>
  <si>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</si>
  <si>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</si>
  <si>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</si>
  <si>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</si>
  <si>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</si>
  <si>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</si>
  <si>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</si>
  <si>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</si>
  <si>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</si>
  <si>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</si>
  <si>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</si>
  <si>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</si>
  <si>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</si>
  <si>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</si>
  <si>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</si>
  <si>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</si>
  <si>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</si>
  <si>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</si>
  <si>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</si>
  <si>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</si>
  <si>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</si>
  <si>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</si>
  <si>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</si>
  <si>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</si>
  <si>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</si>
  <si>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</si>
  <si>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</si>
  <si>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</si>
  <si>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</si>
  <si>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</si>
  <si>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</si>
  <si>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</si>
  <si>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</si>
  <si>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</si>
  <si>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</si>
  <si>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</si>
  <si>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</si>
  <si>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</si>
  <si>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</si>
  <si>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</si>
  <si>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</si>
  <si>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</si>
  <si>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</si>
  <si>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</si>
  <si>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【健全性】
・経常収支比率及び料金回収率は安定して100％を超え、類似団体・全国平均をも大きく上回っている。これは、企業債残高利息や減価償却費の減少などの経常費用が減少傾向にあるのに対し、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このため、安定的な事業運営を行うためにも、事業運営全体の見直しを検討しているところである。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今後、人口減少等による給水量減少が大きくなることが予測されるため、将来の水需要予測を見直し、効率的な配水区域の再編・施設統廃合を検討しているところである。</t>
    <phoneticPr fontId="4"/>
  </si>
  <si>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の検討をしているところである。
</t>
    <phoneticPr fontId="4"/>
  </si>
  <si>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長期的な視点での投資・財政計画の策定を検討し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</si>
</sst>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1.1599999999999999</c:v>
                </c:pt>
                <c:pt idx="1">
                  <c:v>0</c:v>
                </c:pt>
                <c:pt idx="2" formatCode="#,##0.00;&quot;△&quot;#,##0.00;&quot;-&quot;">
                  <c:v>0.56999999999999995</c:v>
                </c:pt>
                <c:pt idx="3" formatCode="#,##0.00;&quot;△&quot;#,##0.00;&quot;-&quot;">
                  <c:v>0.55000000000000004</c:v>
                </c:pt>
                <c:pt idx="4" formatCode="#,##0.00;&quot;△&quot;#,##0.00;&quot;-&quot;">
                  <c:v>0.23</c:v>
                </c:pt>
              </c:numCache>
            </c:numRef>
          </c:val>
          <c:extLst>
            <c:ext xmlns:c16="http://schemas.microsoft.com/office/drawing/2014/chart" uri="{C3380CC4-5D6E-409C-BE32-E72D297353CC}">
              <c16:uniqueId val="{00000000-105F-4D1B-924E-2A00138FF7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05F-4D1B-924E-2A00138FF7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53.35</c:v>
                </c:pt>
                <c:pt idx="1">
                  <c:v>53.34</c:v>
                </c:pt>
                <c:pt idx="2">
                  <c:v>53.17</c:v>
                </c:pt>
                <c:pt idx="3">
                  <c:v>52.53</c:v>
                </c:pt>
                <c:pt idx="4">
                  <c:v>53.22</c:v>
                </c:pt>
              </c:numCache>
            </c:numRef>
          </c:val>
          <c:extLst>
            <c:ext xmlns:c16="http://schemas.microsoft.com/office/drawing/2014/chart" uri="{C3380CC4-5D6E-409C-BE32-E72D297353CC}">
              <c16:uniqueId val="{00000000-8B68-4C08-BD12-F6DE1E69CD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B68-4C08-BD12-F6DE1E69CD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91.95</c:v>
                </c:pt>
                <c:pt idx="1">
                  <c:v>91.16</c:v>
                </c:pt>
                <c:pt idx="2">
                  <c:v>90.45</c:v>
                </c:pt>
                <c:pt idx="3">
                  <c:v>90.9</c:v>
                </c:pt>
                <c:pt idx="4">
                  <c:v>91.38</c:v>
                </c:pt>
              </c:numCache>
            </c:numRef>
          </c:val>
          <c:extLst>
            <c:ext xmlns:c16="http://schemas.microsoft.com/office/drawing/2014/chart" uri="{C3380CC4-5D6E-409C-BE32-E72D297353CC}">
              <c16:uniqueId val="{00000000-E76F-43F2-9A2B-7844873A44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76F-43F2-9A2B-7844873A44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116.29</c:v>
                </c:pt>
                <c:pt idx="1">
                  <c:v>119.33</c:v>
                </c:pt>
                <c:pt idx="2">
                  <c:v>118.46</c:v>
                </c:pt>
                <c:pt idx="3">
                  <c:v>120.41</c:v>
                </c:pt>
                <c:pt idx="4">
                  <c:v>119.69</c:v>
                </c:pt>
              </c:numCache>
            </c:numRef>
          </c:val>
          <c:extLst>
            <c:ext xmlns:c16="http://schemas.microsoft.com/office/drawing/2014/chart" uri="{C3380CC4-5D6E-409C-BE32-E72D297353CC}">
              <c16:uniqueId val="{00000000-94C1-4D3C-BA34-4E44B0753C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4C1-4D3C-BA34-4E44B0753C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45.32</c:v>
                </c:pt>
                <c:pt idx="1">
                  <c:v>47.18</c:v>
                </c:pt>
                <c:pt idx="2">
                  <c:v>48.69</c:v>
                </c:pt>
                <c:pt idx="3">
                  <c:v>50.24</c:v>
                </c:pt>
                <c:pt idx="4">
                  <c:v>51.69</c:v>
                </c:pt>
              </c:numCache>
            </c:numRef>
          </c:val>
          <c:extLst>
            <c:ext xmlns:c16="http://schemas.microsoft.com/office/drawing/2014/chart" uri="{C3380CC4-5D6E-409C-BE32-E72D297353CC}">
              <c16:uniqueId val="{00000000-A88D-46B6-BD24-A2841ABF7F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A88D-46B6-BD24-A2841ABF7F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1-42E8-814F-4F7D85F80F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1041-42E8-814F-4F7D85F80F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4-4BED-AF93-4190BB6C5F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884-4BED-AF93-4190BB6C5F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541.32000000000005</c:v>
                </c:pt>
                <c:pt idx="1">
                  <c:v>641.34</c:v>
                </c:pt>
                <c:pt idx="2">
                  <c:v>860.85</c:v>
                </c:pt>
                <c:pt idx="3">
                  <c:v>665.43</c:v>
                </c:pt>
                <c:pt idx="4">
                  <c:v>895.21</c:v>
                </c:pt>
              </c:numCache>
            </c:numRef>
          </c:val>
          <c:extLst>
            <c:ext xmlns:c16="http://schemas.microsoft.com/office/drawing/2014/chart" uri="{C3380CC4-5D6E-409C-BE32-E72D297353CC}">
              <c16:uniqueId val="{00000000-EE95-45E5-8627-407C61E857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E95-45E5-8627-407C61E857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93.92</c:v>
                </c:pt>
                <c:pt idx="1">
                  <c:v>79.88</c:v>
                </c:pt>
                <c:pt idx="2">
                  <c:v>66.319999999999993</c:v>
                </c:pt>
                <c:pt idx="3">
                  <c:v>54.6</c:v>
                </c:pt>
                <c:pt idx="4">
                  <c:v>48.55</c:v>
                </c:pt>
              </c:numCache>
            </c:numRef>
          </c:val>
          <c:extLst>
            <c:ext xmlns:c16="http://schemas.microsoft.com/office/drawing/2014/chart" uri="{C3380CC4-5D6E-409C-BE32-E72D297353CC}">
              <c16:uniqueId val="{00000000-256E-4A5F-A190-6A8B1B709C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56E-4A5F-A190-6A8B1B709C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114.4</c:v>
                </c:pt>
                <c:pt idx="1">
                  <c:v>117.64</c:v>
                </c:pt>
                <c:pt idx="2">
                  <c:v>116.1</c:v>
                </c:pt>
                <c:pt idx="3">
                  <c:v>117.99</c:v>
                </c:pt>
                <c:pt idx="4">
                  <c:v>113.35</c:v>
                </c:pt>
              </c:numCache>
            </c:numRef>
          </c:val>
          <c:extLst>
            <c:ext xmlns:c16="http://schemas.microsoft.com/office/drawing/2014/chart" uri="{C3380CC4-5D6E-409C-BE32-E72D297353CC}">
              <c16:uniqueId val="{00000000-31F9-4D98-8555-88F27CA77C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1F9-4D98-8555-88F27CA77C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140.99</c:v>
                </c:pt>
                <c:pt idx="1">
                  <c:v>137.21</c:v>
                </c:pt>
                <c:pt idx="2">
                  <c:v>139.43</c:v>
                </c:pt>
                <c:pt idx="3">
                  <c:v>137.5</c:v>
                </c:pt>
                <c:pt idx="4">
                  <c:v>131.34</c:v>
                </c:pt>
              </c:numCache>
            </c:numRef>
          </c:val>
          <c:extLst>
            <c:ext xmlns:c16="http://schemas.microsoft.com/office/drawing/2014/chart" uri="{C3380CC4-5D6E-409C-BE32-E72D297353CC}">
              <c16:uniqueId val="{00000000-9A68-4CAF-83D6-D8CFD06613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9A68-4CAF-83D6-D8CFD06613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Q89" sqref="BQ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湖西市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59057</v>
      </c>
      <c r="AM8" s="61"/>
      <c r="AN8" s="61"/>
      <c r="AO8" s="61"/>
      <c r="AP8" s="61"/>
      <c r="AQ8" s="61"/>
      <c r="AR8" s="61"/>
      <c r="AS8" s="61"/>
      <c r="AT8" s="52">
        <f>データ!$S$6</f>
        <v>86.56</v>
      </c>
      <c r="AU8" s="53"/>
      <c r="AV8" s="53"/>
      <c r="AW8" s="53"/>
      <c r="AX8" s="53"/>
      <c r="AY8" s="53"/>
      <c r="AZ8" s="53"/>
      <c r="BA8" s="53"/>
      <c r="BB8" s="54">
        <f>データ!$T$6</f>
        <v>682.27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94.38</v>
      </c>
      <c r="J10" s="53"/>
      <c r="K10" s="53"/>
      <c r="L10" s="53"/>
      <c r="M10" s="53"/>
      <c r="N10" s="53"/>
      <c r="O10" s="64"/>
      <c r="P10" s="54">
        <f>データ!$P$6</f>
        <v>99.58</v>
      </c>
      <c r="Q10" s="54"/>
      <c r="R10" s="54"/>
      <c r="S10" s="54"/>
      <c r="T10" s="54"/>
      <c r="U10" s="54"/>
      <c r="V10" s="54"/>
      <c r="W10" s="61">
        <f>データ!$Q$6</f>
        <v>2756</v>
      </c>
      <c r="X10" s="61"/>
      <c r="Y10" s="61"/>
      <c r="Z10" s="61"/>
      <c r="AA10" s="61"/>
      <c r="AB10" s="61"/>
      <c r="AC10" s="61"/>
      <c r="AD10" s="2"/>
      <c r="AE10" s="2"/>
      <c r="AF10" s="2"/>
      <c r="AG10" s="2"/>
      <c r="AH10" s="4"/>
      <c r="AI10" s="4"/>
      <c r="AJ10" s="4"/>
      <c r="AK10" s="4"/>
      <c r="AL10" s="61">
        <f>データ!$U$6</f>
        <v>58693</v>
      </c>
      <c r="AM10" s="61"/>
      <c r="AN10" s="61"/>
      <c r="AO10" s="61"/>
      <c r="AP10" s="61"/>
      <c r="AQ10" s="61"/>
      <c r="AR10" s="61"/>
      <c r="AS10" s="61"/>
      <c r="AT10" s="52">
        <f>データ!$V$6</f>
        <v>57.09</v>
      </c>
      <c r="AU10" s="53"/>
      <c r="AV10" s="53"/>
      <c r="AW10" s="53"/>
      <c r="AX10" s="53"/>
      <c r="AY10" s="53"/>
      <c r="AZ10" s="53"/>
      <c r="BA10" s="53"/>
      <c r="BB10" s="54">
        <f>データ!$W$6</f>
        <v>1028.08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VYxj+zAebl9/VdwLoDBBW8K3PbX9q44oNvhqOqIQ0/1az8HrqzbzPIzfl+8IH+ehjZ+F9xxLFeINYK9XqKJMw==" saltValue="lGTAYKjmC67fsTU4l8vg3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222216</v>
      </c>
      <c r="D6" s="34">
        <f t="shared" si="3"/>
        <v>46</v>
      </c>
      <c r="E6" s="34">
        <f t="shared" si="3"/>
        <v>1</v>
      </c>
      <c r="F6" s="34">
        <f t="shared" si="3"/>
        <v>0</v>
      </c>
      <c r="G6" s="34">
        <f t="shared" si="3"/>
        <v>1</v>
      </c>
      <c r="H6" s="34" t="str">
        <f t="shared" si="3"/>
        <v>静岡県　湖西市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94.38</v>
      </c>
      <c r="P6" s="35">
        <f t="shared" si="3"/>
        <v>99.58</v>
      </c>
      <c r="Q6" s="35">
        <f t="shared" si="3"/>
        <v>2756</v>
      </c>
      <c r="R6" s="35">
        <f t="shared" si="3"/>
        <v>59057</v>
      </c>
      <c r="S6" s="35">
        <f t="shared" si="3"/>
        <v>86.56</v>
      </c>
      <c r="T6" s="35">
        <f t="shared" si="3"/>
        <v>682.27</v>
      </c>
      <c r="U6" s="35">
        <f t="shared" si="3"/>
        <v>58693</v>
      </c>
      <c r="V6" s="35">
        <f t="shared" si="3"/>
        <v>57.09</v>
      </c>
      <c r="W6" s="35">
        <f t="shared" si="3"/>
        <v>1028.08</v>
      </c>
      <c r="X6" s="36">
        <f>IF(X7="",NA(),X7)</f>
        <v>116.29</v>
      </c>
      <c r="Y6" s="36">
        <f t="shared" ref="Y6:AG6" si="4">IF(Y7="",NA(),Y7)</f>
        <v>119.33</v>
      </c>
      <c r="Z6" s="36">
        <f t="shared" si="4"/>
        <v>118.46</v>
      </c>
      <c r="AA6" s="36">
        <f t="shared" si="4"/>
        <v>120.41</v>
      </c>
      <c r="AB6" s="36">
        <f t="shared" si="4"/>
        <v>119.69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541.32000000000005</v>
      </c>
      <c r="AU6" s="36">
        <f t="shared" ref="AU6:BC6" si="6">IF(AU7="",NA(),AU7)</f>
        <v>641.34</v>
      </c>
      <c r="AV6" s="36">
        <f t="shared" si="6"/>
        <v>860.85</v>
      </c>
      <c r="AW6" s="36">
        <f t="shared" si="6"/>
        <v>665.43</v>
      </c>
      <c r="AX6" s="36">
        <f t="shared" si="6"/>
        <v>895.21</v>
      </c>
      <c r="AY6" s="36">
        <f t="shared" si="6"/>
        <v>357.82</v>
      </c>
      <c r="AZ6" s="36">
        <f t="shared" si="6"/>
        <v>355.5</v>
      </c>
      <c r="BA6" s="36">
        <f t="shared" si="6"/>
        <v>349.83</v>
      </c>
      <c r="BB6" s="36">
        <f t="shared" si="6"/>
        <v>360.86</v>
      </c>
      <c r="BC6" s="36">
        <f t="shared" si="6"/>
        <v>350.79</v>
      </c>
      <c r="BD6" s="35" t="str">
        <f>IF(BD7="","",IF(BD7="-","【-】","【"&amp;SUBSTITUTE(TEXT(BD7,"#,##0.00"),"-","△")&amp;"】"))</f>
        <v>【260.31】</v>
      </c>
      <c r="BE6" s="36">
        <f>IF(BE7="",NA(),BE7)</f>
        <v>93.92</v>
      </c>
      <c r="BF6" s="36">
        <f t="shared" ref="BF6:BN6" si="7">IF(BF7="",NA(),BF7)</f>
        <v>79.88</v>
      </c>
      <c r="BG6" s="36">
        <f t="shared" si="7"/>
        <v>66.319999999999993</v>
      </c>
      <c r="BH6" s="36">
        <f t="shared" si="7"/>
        <v>54.6</v>
      </c>
      <c r="BI6" s="36">
        <f t="shared" si="7"/>
        <v>48.55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114.4</v>
      </c>
      <c r="BQ6" s="36">
        <f t="shared" ref="BQ6:BY6" si="8">IF(BQ7="",NA(),BQ7)</f>
        <v>117.64</v>
      </c>
      <c r="BR6" s="36">
        <f t="shared" si="8"/>
        <v>116.1</v>
      </c>
      <c r="BS6" s="36">
        <f t="shared" si="8"/>
        <v>117.99</v>
      </c>
      <c r="BT6" s="36">
        <f t="shared" si="8"/>
        <v>113.35</v>
      </c>
      <c r="BU6" s="36">
        <f t="shared" si="8"/>
        <v>106.01</v>
      </c>
      <c r="BV6" s="36">
        <f t="shared" si="8"/>
        <v>104.57</v>
      </c>
      <c r="BW6" s="36">
        <f t="shared" si="8"/>
        <v>103.54</v>
      </c>
      <c r="BX6" s="36">
        <f t="shared" si="8"/>
        <v>103.32</v>
      </c>
      <c r="BY6" s="36">
        <f t="shared" si="8"/>
        <v>100.85</v>
      </c>
      <c r="BZ6" s="35" t="str">
        <f>IF(BZ7="","",IF(BZ7="-","【-】","【"&amp;SUBSTITUTE(TEXT(BZ7,"#,##0.00"),"-","△")&amp;"】"))</f>
        <v>【100.05】</v>
      </c>
      <c r="CA6" s="36">
        <f>IF(CA7="",NA(),CA7)</f>
        <v>140.99</v>
      </c>
      <c r="CB6" s="36">
        <f t="shared" ref="CB6:CJ6" si="9">IF(CB7="",NA(),CB7)</f>
        <v>137.21</v>
      </c>
      <c r="CC6" s="36">
        <f t="shared" si="9"/>
        <v>139.43</v>
      </c>
      <c r="CD6" s="36">
        <f t="shared" si="9"/>
        <v>137.5</v>
      </c>
      <c r="CE6" s="36">
        <f t="shared" si="9"/>
        <v>131.34</v>
      </c>
      <c r="CF6" s="36">
        <f t="shared" si="9"/>
        <v>162.24</v>
      </c>
      <c r="CG6" s="36">
        <f t="shared" si="9"/>
        <v>165.47</v>
      </c>
      <c r="CH6" s="36">
        <f t="shared" si="9"/>
        <v>167.46</v>
      </c>
      <c r="CI6" s="36">
        <f t="shared" si="9"/>
        <v>168.56</v>
      </c>
      <c r="CJ6" s="36">
        <f t="shared" si="9"/>
        <v>167.1</v>
      </c>
      <c r="CK6" s="35" t="str">
        <f>IF(CK7="","",IF(CK7="-","【-】","【"&amp;SUBSTITUTE(TEXT(CK7,"#,##0.00"),"-","△")&amp;"】"))</f>
        <v>【166.40】</v>
      </c>
      <c r="CL6" s="36">
        <f>IF(CL7="",NA(),CL7)</f>
        <v>53.35</v>
      </c>
      <c r="CM6" s="36">
        <f t="shared" ref="CM6:CU6" si="10">IF(CM7="",NA(),CM7)</f>
        <v>53.34</v>
      </c>
      <c r="CN6" s="36">
        <f t="shared" si="10"/>
        <v>53.17</v>
      </c>
      <c r="CO6" s="36">
        <f t="shared" si="10"/>
        <v>52.53</v>
      </c>
      <c r="CP6" s="36">
        <f t="shared" si="10"/>
        <v>53.22</v>
      </c>
      <c r="CQ6" s="36">
        <f t="shared" si="10"/>
        <v>59.11</v>
      </c>
      <c r="CR6" s="36">
        <f t="shared" si="10"/>
        <v>59.74</v>
      </c>
      <c r="CS6" s="36">
        <f t="shared" si="10"/>
        <v>59.46</v>
      </c>
      <c r="CT6" s="36">
        <f t="shared" si="10"/>
        <v>59.51</v>
      </c>
      <c r="CU6" s="36">
        <f t="shared" si="10"/>
        <v>59.91</v>
      </c>
      <c r="CV6" s="35" t="str">
        <f>IF(CV7="","",IF(CV7="-","【-】","【"&amp;SUBSTITUTE(TEXT(CV7,"#,##0.00"),"-","△")&amp;"】"))</f>
        <v>【60.69】</v>
      </c>
      <c r="CW6" s="36">
        <f>IF(CW7="",NA(),CW7)</f>
        <v>91.95</v>
      </c>
      <c r="CX6" s="36">
        <f t="shared" ref="CX6:DF6" si="11">IF(CX7="",NA(),CX7)</f>
        <v>91.16</v>
      </c>
      <c r="CY6" s="36">
        <f t="shared" si="11"/>
        <v>90.45</v>
      </c>
      <c r="CZ6" s="36">
        <f t="shared" si="11"/>
        <v>90.9</v>
      </c>
      <c r="DA6" s="36">
        <f t="shared" si="11"/>
        <v>91.38</v>
      </c>
      <c r="DB6" s="36">
        <f t="shared" si="11"/>
        <v>87.91</v>
      </c>
      <c r="DC6" s="36">
        <f t="shared" si="11"/>
        <v>87.28</v>
      </c>
      <c r="DD6" s="36">
        <f t="shared" si="11"/>
        <v>87.41</v>
      </c>
      <c r="DE6" s="36">
        <f t="shared" si="11"/>
        <v>87.08</v>
      </c>
      <c r="DF6" s="36">
        <f t="shared" si="11"/>
        <v>87.26</v>
      </c>
      <c r="DG6" s="35" t="str">
        <f>IF(DG7="","",IF(DG7="-","【-】","【"&amp;SUBSTITUTE(TEXT(DG7,"#,##0.00"),"-","△")&amp;"】"))</f>
        <v>【89.82】</v>
      </c>
      <c r="DH6" s="36">
        <f>IF(DH7="",NA(),DH7)</f>
        <v>45.32</v>
      </c>
      <c r="DI6" s="36">
        <f t="shared" ref="DI6:DQ6" si="12">IF(DI7="",NA(),DI7)</f>
        <v>47.18</v>
      </c>
      <c r="DJ6" s="36">
        <f t="shared" si="12"/>
        <v>48.69</v>
      </c>
      <c r="DK6" s="36">
        <f t="shared" si="12"/>
        <v>50.24</v>
      </c>
      <c r="DL6" s="36">
        <f t="shared" si="12"/>
        <v>51.69</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5">
        <f t="shared" si="13"/>
        <v>0</v>
      </c>
      <c r="DV6" s="35">
        <f t="shared" si="13"/>
        <v>0</v>
      </c>
      <c r="DW6" s="35">
        <f t="shared" si="13"/>
        <v>0</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1.1599999999999999</v>
      </c>
      <c r="EE6" s="35">
        <f t="shared" ref="EE6:EM6" si="14">IF(EE7="",NA(),EE7)</f>
        <v>0</v>
      </c>
      <c r="EF6" s="36">
        <f t="shared" si="14"/>
        <v>0.56999999999999995</v>
      </c>
      <c r="EG6" s="36">
        <f t="shared" si="14"/>
        <v>0.55000000000000004</v>
      </c>
      <c r="EH6" s="36">
        <f t="shared" si="14"/>
        <v>0.23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222216</v>
      </c>
      <c r="D7" s="38">
        <v>46</v>
      </c>
      <c r="E7" s="38">
        <v>1</v>
      </c>
      <c r="F7" s="38">
        <v>0</v>
      </c>
      <c r="G7" s="38">
        <v>1</v>
      </c>
      <c r="H7" s="38" t="s">
        <v>93</v>
      </c>
      <c r="I7" s="38" t="s">
        <v>94</v>
      </c>
      <c r="J7" s="38" t="s">
        <v>95</v>
      </c>
      <c r="K7" s="38" t="s">
        <v>96</v>
      </c>
      <c r="L7" s="38" t="s">
        <v>97</v>
      </c>
      <c r="M7" s="38" t="s">
        <v>98</v>
      </c>
      <c r="N7" s="39" t="s">
        <v>99</v>
      </c>
      <c r="O7" s="39">
        <v>94.38</v>
      </c>
      <c r="P7" s="39">
        <v>99.58</v>
      </c>
      <c r="Q7" s="39">
        <v>2756</v>
      </c>
      <c r="R7" s="39">
        <v>59057</v>
      </c>
      <c r="S7" s="39">
        <v>86.56</v>
      </c>
      <c r="T7" s="39">
        <v>682.27</v>
      </c>
      <c r="U7" s="39">
        <v>58693</v>
      </c>
      <c r="V7" s="39">
        <v>57.09</v>
      </c>
      <c r="W7" s="39">
        <v>1028.08</v>
      </c>
      <c r="X7" s="39">
        <v>116.29</v>
      </c>
      <c r="Y7" s="39">
        <v>119.33</v>
      </c>
      <c r="Z7" s="39">
        <v>118.46</v>
      </c>
      <c r="AA7" s="39">
        <v>120.41</v>
      </c>
      <c r="AB7" s="39">
        <v>119.69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541.32000000000005</v>
      </c>
      <c r="AU7" s="39">
        <v>641.34</v>
      </c>
      <c r="AV7" s="39">
        <v>860.85</v>
      </c>
      <c r="AW7" s="39">
        <v>665.43</v>
      </c>
      <c r="AX7" s="39">
        <v>895.21</v>
      </c>
      <c r="AY7" s="39">
        <v>357.82</v>
      </c>
      <c r="AZ7" s="39">
        <v>355.5</v>
      </c>
      <c r="BA7" s="39">
        <v>349.83</v>
      </c>
      <c r="BB7" s="39">
        <v>360.86</v>
      </c>
      <c r="BC7" s="39">
        <v>350.79</v>
      </c>
      <c r="BD7" s="39">
        <v>260.31</v>
      </c>
      <c r="BE7" s="39">
        <v>93.92</v>
      </c>
      <c r="BF7" s="39">
        <v>79.88</v>
      </c>
      <c r="BG7" s="39">
        <v>66.319999999999993</v>
      </c>
      <c r="BH7" s="39">
        <v>54.6</v>
      </c>
      <c r="BI7" s="39">
        <v>48.55</v>
      </c>
      <c r="BJ7" s="39">
        <v>307.45999999999998</v>
      </c>
      <c r="BK7" s="39">
        <v>312.58</v>
      </c>
      <c r="BL7" s="39">
        <v>314.87</v>
      </c>
      <c r="BM7" s="39">
        <v>309.27999999999997</v>
      </c>
      <c r="BN7" s="39">
        <v>322.92</v>
      </c>
      <c r="BO7" s="39">
        <v>275.67</v>
      </c>
      <c r="BP7" s="39">
        <v>114.4</v>
      </c>
      <c r="BQ7" s="39">
        <v>117.64</v>
      </c>
      <c r="BR7" s="39">
        <v>116.1</v>
      </c>
      <c r="BS7" s="39">
        <v>117.99</v>
      </c>
      <c r="BT7" s="39">
        <v>113.35</v>
      </c>
      <c r="BU7" s="39">
        <v>106.01</v>
      </c>
      <c r="BV7" s="39">
        <v>104.57</v>
      </c>
      <c r="BW7" s="39">
        <v>103.54</v>
      </c>
      <c r="BX7" s="39">
        <v>103.32</v>
      </c>
      <c r="BY7" s="39">
        <v>100.85</v>
      </c>
      <c r="BZ7" s="39">
        <v>100.05</v>
      </c>
      <c r="CA7" s="39">
        <v>140.99</v>
      </c>
      <c r="CB7" s="39">
        <v>137.21</v>
      </c>
      <c r="CC7" s="39">
        <v>139.43</v>
      </c>
      <c r="CD7" s="39">
        <v>137.5</v>
      </c>
      <c r="CE7" s="39">
        <v>131.34</v>
      </c>
      <c r="CF7" s="39">
        <v>162.24</v>
      </c>
      <c r="CG7" s="39">
        <v>165.47</v>
      </c>
      <c r="CH7" s="39">
        <v>167.46</v>
      </c>
      <c r="CI7" s="39">
        <v>168.56</v>
      </c>
      <c r="CJ7" s="39">
        <v>167.1</v>
      </c>
      <c r="CK7" s="39">
        <v>166.4</v>
      </c>
      <c r="CL7" s="39">
        <v>53.35</v>
      </c>
      <c r="CM7" s="39">
        <v>53.34</v>
      </c>
      <c r="CN7" s="39">
        <v>53.17</v>
      </c>
      <c r="CO7" s="39">
        <v>52.53</v>
      </c>
      <c r="CP7" s="39">
        <v>53.22</v>
      </c>
      <c r="CQ7" s="39">
        <v>59.11</v>
      </c>
      <c r="CR7" s="39">
        <v>59.74</v>
      </c>
      <c r="CS7" s="39">
        <v>59.46</v>
      </c>
      <c r="CT7" s="39">
        <v>59.51</v>
      </c>
      <c r="CU7" s="39">
        <v>59.91</v>
      </c>
      <c r="CV7" s="39">
        <v>60.69</v>
      </c>
      <c r="CW7" s="39">
        <v>91.95</v>
      </c>
      <c r="CX7" s="39">
        <v>91.16</v>
      </c>
      <c r="CY7" s="39">
        <v>90.45</v>
      </c>
      <c r="CZ7" s="39">
        <v>90.9</v>
      </c>
      <c r="DA7" s="39">
        <v>91.38</v>
      </c>
      <c r="DB7" s="39">
        <v>87.91</v>
      </c>
      <c r="DC7" s="39">
        <v>87.28</v>
      </c>
      <c r="DD7" s="39">
        <v>87.41</v>
      </c>
      <c r="DE7" s="39">
        <v>87.08</v>
      </c>
      <c r="DF7" s="39">
        <v>87.26</v>
      </c>
      <c r="DG7" s="39">
        <v>89.82</v>
      </c>
      <c r="DH7" s="39">
        <v>45.32</v>
      </c>
      <c r="DI7" s="39">
        <v>47.18</v>
      </c>
      <c r="DJ7" s="39">
        <v>48.69</v>
      </c>
      <c r="DK7" s="39">
        <v>50.24</v>
      </c>
      <c r="DL7" s="39">
        <v>51.69</v>
      </c>
      <c r="DM7" s="39">
        <v>46.88</v>
      </c>
      <c r="DN7" s="39">
        <v>46.94</v>
      </c>
      <c r="DO7" s="39">
        <v>47.62</v>
      </c>
      <c r="DP7" s="39">
        <v>48.55</v>
      </c>
      <c r="DQ7" s="39">
        <v>49.2</v>
      </c>
      <c r="DR7" s="39">
        <v>50.19</v>
      </c>
      <c r="DS7" s="39">
        <v>0</v>
      </c>
      <c r="DT7" s="39">
        <v>0</v>
      </c>
      <c r="DU7" s="39">
        <v>0</v>
      </c>
      <c r="DV7" s="39">
        <v>0</v>
      </c>
      <c r="DW7" s="39">
        <v>0</v>
      </c>
      <c r="DX7" s="39">
        <v>13.39</v>
      </c>
      <c r="DY7" s="39">
        <v>14.48</v>
      </c>
      <c r="DZ7" s="39">
        <v>16.27</v>
      </c>
      <c r="EA7" s="39">
        <v>17.11</v>
      </c>
      <c r="EB7" s="39">
        <v>18.329999999999998</v>
      </c>
      <c r="EC7" s="39">
        <v>20.63</v>
      </c>
      <c r="ED7" s="39">
        <v>1.1599999999999999</v>
      </c>
      <c r="EE7" s="39">
        <v>0</v>
      </c>
      <c r="EF7" s="39">
        <v>0.56999999999999995</v>
      </c>
      <c r="EG7" s="39">
        <v>0.55000000000000004</v>
      </c>
      <c r="EH7" s="39">
        <v>0.23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