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調査\R03調査\県関係\R4.01.06公営企業に係る「経営比較分析表」の公表について\"/>
    </mc:Choice>
  </mc:AlternateContent>
  <workbookProtection workbookAlgorithmName="SHA-512" workbookHashValue="32Bznvd4nkiIJ9a86hGAkaaYb716w/BHWl9Db5x/ynnh4bYDXXSVWd0hjYEGY/ET6zzxq9TKvWvICJrfKRLwog==" workbookSaltValue="rH8R1y6ReHMd9EY21YzC4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Q6" i="5"/>
  <c r="P6" i="5"/>
  <c r="P10" i="4" s="1"/>
  <c r="O6" i="5"/>
  <c r="N6" i="5"/>
  <c r="M6" i="5"/>
  <c r="L6" i="5"/>
  <c r="W8" i="4" s="1"/>
  <c r="K6" i="5"/>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G85" i="4"/>
  <c r="F85" i="4"/>
  <c r="E85" i="4"/>
  <c r="AT10" i="4"/>
  <c r="AL10" i="4"/>
  <c r="AD10" i="4"/>
  <c r="W10" i="4"/>
  <c r="I10" i="4"/>
  <c r="B10" i="4"/>
  <c r="BB8" i="4"/>
  <c r="AL8" i="4"/>
  <c r="AD8" i="4"/>
  <c r="P8" i="4"/>
  <c r="I8" i="4"/>
  <c r="B8" i="4"/>
</calcChain>
</file>

<file path=xl/sharedStrings.xml><?xml version="1.0" encoding="utf-8"?>
<sst xmlns="http://schemas.openxmlformats.org/spreadsheetml/2006/main" count="275" uniqueCount="117">
  <si>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</si>
  <si>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</si>
  <si>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</si>
  <si>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</si>
  <si>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</si>
  <si>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</si>
  <si>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</si>
  <si>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</si>
  <si>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</si>
  <si>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</si>
  <si>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</si>
  <si>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</si>
  <si>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</si>
  <si>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</si>
  <si>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</si>
  <si>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</si>
  <si>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</si>
  <si>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</si>
  <si>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</si>
  <si>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</si>
  <si>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</si>
  <si>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</si>
  <si>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</si>
  <si>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</si>
  <si>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</si>
  <si>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</si>
  <si>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</si>
  <si>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</si>
  <si>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</si>
  <si>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</si>
  <si>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</si>
  <si>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</si>
  <si>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</si>
  <si>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</si>
  <si>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</si>
  <si>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</si>
  <si>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</si>
  <si>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</si>
  <si>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</si>
  <si>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</si>
  <si>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</si>
  <si>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</si>
  <si>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</si>
  <si>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</si>
  <si>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</si>
  <si>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</si>
  <si>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</si>
  <si>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</si>
  <si>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</si>
  <si>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</si>
  <si>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</si>
  <si>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</si>
  <si>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</si>
  <si>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</si>
  <si>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</si>
  <si>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</si>
  <si>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</si>
  <si>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</si>
  <si>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</si>
  <si>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</si>
  <si>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</si>
  <si>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</si>
  <si>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</si>
  <si>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</si>
  <si>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</si>
  <si>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</si>
  <si>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</si>
  <si>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</si>
  <si>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</si>
  <si>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</si>
  <si>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</si>
  <si>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</si>
  <si>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</si>
  <si>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</si>
  <si>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</si>
  <si>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</si>
  <si>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</si>
  <si>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</si>
  <si>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</si>
  <si>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</si>
  <si>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</si>
  <si>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</si>
  <si>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</si>
  <si>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</si>
  <si>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</si>
  <si>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</si>
  <si>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</si>
  <si>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</si>
  <si>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</si>
  <si>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</si>
  <si>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</si>
  <si>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</si>
  <si>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</si>
  <si>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</si>
  <si>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</si>
  <si>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</si>
  <si>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湖西市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</si>
  <si>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</si>
  <si>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</si>
  <si>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</si>
  <si>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</si>
  <si>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</si>
  <si>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</si>
  <si>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</si>
  <si>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</si>
  <si>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</si>
  <si>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</si>
  <si>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</si>
  <si>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</si>
  <si>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</si>
  <si>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</si>
  <si>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</si>
  <si>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</si>
  <si>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</si>
  <si>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①有形固定資産減価償却率
　数値は、類似団体及び全国平均と比べて低い。まだ、法定耐用年数に近い資産が少ないことがみてとれるが、将来の施設の改築等を推測することは重要である。
②管渠老朽化率
　法定耐用年数を経過した管渠はないが、将来に備えて管渠の改築をシミュレーションをする必要はある。
③管渠改善率
　当市は下水道事業に着手して比較的年数が浅く、現在でも面整備を進めている状況にあることから、管渠の更新は行っていない。しかしながら、将来、改築・更新を迎えるにあたって、計画的かつ効率的な維持修繕・改築更新の準備をしておく必要はある。</t>
    <phoneticPr fontId="4"/>
  </si>
  <si>
    <t xml:space="preserve">①経常収支比率
　当該年度の経常収支比率は、単年度の収支が黒字であることを示す100％以上を確保した。今後も更なる経費削減や更新投資等に充てるための財源確保のため経営改善に努める。
②累積欠損金比率
　0％であり、累積欠損金はない。経営の健全性については問題ないと考える。
③流動比率
　使用料の改定に加えて、区域外流入分担金があったこと、受益者負担金の伸びにより流動比率の改善はみられるが、依然、当該指標は100％未満である。しかしながら、流動負債には建設改良費等に充てられた企業債が含まれており、将来、この財源により整備された施設から償還・返済の原資を使用料収入等により得ることが予定されている。
④企業債残高対事業規模比率
　企業債残高対事業規模比率については、企業債残高全額の返済を一般会計繰入金で賄うため、０％となっている。
⑤経費回収率
　令和元年10月に使用料料金改定を行い、経費回収率は向上してきている。しかし、依然、経費回収率は100%未満であり、市からの基準外繰入金に頼っている。更なる接続率の向上と汚水処理費の節減に努めると共に、定期的に使用料の妥当性を検証する。　
⑥汚水処理原価
　類似団体及び全国平均より低めとなっているが、今後も有収水量や汚水処理費の変化を注視していく必要がある。
⑦施設利用率
　下水道全体計画の見直しで施設利用率は高くなった。類似団体と比較しても高くなっている。
⑧水洗化率
　前年度からわずかに改善はみられるが、依然、100％未満である。使用料収入の増加を図るため、更なる水洗化率向上への取組みが必要である。　　
</t>
    <rPh sb="598" eb="599">
      <t>タカ</t>
    </rPh>
    <phoneticPr fontId="4"/>
  </si>
  <si>
    <t>　平成30年4月1日より地方公営企業法の適用を受け、より一層の独立採算制と経営状況の改善に努めている。令和元年10月には、供用後、初めての料金改定を行ったが、今なお、多額の一般会計からの繰入金や将来的な施設の更新費用に対する財源の確保などの課題は多い。これからも令和２年度に策定した経営戦略に沿いながら下水道事業の経営基盤の強化と財政マネジメントの向上に努めていく。</t>
    <rPh sb="123" eb="124">
      <t>オオ</t>
    </rPh>
    <rPh sb="157" eb="159">
      <t>ケイエイ</t>
    </rPh>
    <rPh sb="159" eb="161">
      <t>キバン</t>
    </rPh>
    <rPh sb="162" eb="164">
      <t>キョウカ</t>
    </rPh>
    <rPh sb="165" eb="167">
      <t>ザイセイ</t>
    </rPh>
    <rPh sb="174" eb="176">
      <t>コウジョウ</t>
    </rPh>
    <rPh sb="177" eb="17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</si>
</sst>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9002-47CF-856B-A51CBFD96C8F}"/>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0.13</c:v>
                </c:pt>
                <c:pt idx="3">
                  <c:v>0.36</c:v>
                </c:pt>
                <c:pt idx="4">
                  <c:v>0.39</c:v>
                </c:pt>
              </c:numCache>
            </c:numRef>
          </c:val>
          <c:smooth val="0"/>
          <c:extLst>
            <c:ext xmlns:c16="http://schemas.microsoft.com/office/drawing/2014/chart" uri="{C3380CC4-5D6E-409C-BE32-E72D297353CC}">
              <c16:uniqueId val="{00000001-9002-47CF-856B-A51CBFD96C8F}"/>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106.58</c:v>
                </c:pt>
                <c:pt idx="3">
                  <c:v>102.77</c:v>
                </c:pt>
                <c:pt idx="4">
                  <c:v>105.43</c:v>
                </c:pt>
              </c:numCache>
            </c:numRef>
          </c:val>
          <c:extLst>
            <c:ext xmlns:c16="http://schemas.microsoft.com/office/drawing/2014/chart" uri="{C3380CC4-5D6E-409C-BE32-E72D297353CC}">
              <c16:uniqueId val="{00000000-9240-431B-93FA-1FB1338E8565}"/>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101.72</c:v>
                </c:pt>
                <c:pt idx="3">
                  <c:v>102.73</c:v>
                </c:pt>
                <c:pt idx="4">
                  <c:v>105.78</c:v>
                </c:pt>
              </c:numCache>
            </c:numRef>
          </c:val>
          <c:smooth val="0"/>
          <c:extLst>
            <c:ext xmlns:c16="http://schemas.microsoft.com/office/drawing/2014/chart" uri="{C3380CC4-5D6E-409C-BE32-E72D297353CC}">
              <c16:uniqueId val="{00000001-9240-431B-93FA-1FB1338E8565}"/>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3.24</c:v>
                </c:pt>
                <c:pt idx="3">
                  <c:v>6.25</c:v>
                </c:pt>
                <c:pt idx="4">
                  <c:v>9.18</c:v>
                </c:pt>
              </c:numCache>
            </c:numRef>
          </c:val>
          <c:extLst>
            <c:ext xmlns:c16="http://schemas.microsoft.com/office/drawing/2014/chart" uri="{C3380CC4-5D6E-409C-BE32-E72D297353CC}">
              <c16:uniqueId val="{00000000-D8A0-4A24-8088-1DAB914A2ED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24.68</c:v>
                </c:pt>
                <c:pt idx="3">
                  <c:v>24.68</c:v>
                </c:pt>
                <c:pt idx="4">
                  <c:v>21.36</c:v>
                </c:pt>
              </c:numCache>
            </c:numRef>
          </c:val>
          <c:smooth val="0"/>
          <c:extLst>
            <c:ext xmlns:c16="http://schemas.microsoft.com/office/drawing/2014/chart" uri="{C3380CC4-5D6E-409C-BE32-E72D297353CC}">
              <c16:uniqueId val="{00000001-D8A0-4A24-8088-1DAB914A2ED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FB7-48FD-93C7-F15365B39E6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0.01</c:v>
                </c:pt>
                <c:pt idx="3">
                  <c:v>8.6199999999999992</c:v>
                </c:pt>
                <c:pt idx="4">
                  <c:v>0.01</c:v>
                </c:pt>
              </c:numCache>
            </c:numRef>
          </c:val>
          <c:smooth val="0"/>
          <c:extLst>
            <c:ext xmlns:c16="http://schemas.microsoft.com/office/drawing/2014/chart" uri="{C3380CC4-5D6E-409C-BE32-E72D297353CC}">
              <c16:uniqueId val="{00000001-7FB7-48FD-93C7-F15365B39E6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2DA2-4D7D-8303-5F66F3B136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112.88</c:v>
                </c:pt>
                <c:pt idx="3">
                  <c:v>94.97</c:v>
                </c:pt>
                <c:pt idx="4">
                  <c:v>63.96</c:v>
                </c:pt>
              </c:numCache>
            </c:numRef>
          </c:val>
          <c:smooth val="0"/>
          <c:extLst>
            <c:ext xmlns:c16="http://schemas.microsoft.com/office/drawing/2014/chart" uri="{C3380CC4-5D6E-409C-BE32-E72D297353CC}">
              <c16:uniqueId val="{00000001-2DA2-4D7D-8303-5F66F3B136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42.76</c:v>
                </c:pt>
                <c:pt idx="3">
                  <c:v>33.99</c:v>
                </c:pt>
                <c:pt idx="4">
                  <c:v>55.06</c:v>
                </c:pt>
              </c:numCache>
            </c:numRef>
          </c:val>
          <c:extLst>
            <c:ext xmlns:c16="http://schemas.microsoft.com/office/drawing/2014/chart" uri="{C3380CC4-5D6E-409C-BE32-E72D297353CC}">
              <c16:uniqueId val="{00000000-597F-4C91-8C76-FD4F17EB85D2}"/>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49.18</c:v>
                </c:pt>
                <c:pt idx="3">
                  <c:v>47.72</c:v>
                </c:pt>
                <c:pt idx="4">
                  <c:v>44.24</c:v>
                </c:pt>
              </c:numCache>
            </c:numRef>
          </c:val>
          <c:smooth val="0"/>
          <c:extLst>
            <c:ext xmlns:c16="http://schemas.microsoft.com/office/drawing/2014/chart" uri="{C3380CC4-5D6E-409C-BE32-E72D297353CC}">
              <c16:uniqueId val="{00000001-597F-4C91-8C76-FD4F17EB85D2}"/>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69CD-425D-9A44-E1BFDE50B8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1194.1500000000001</c:v>
                </c:pt>
                <c:pt idx="3">
                  <c:v>1206.79</c:v>
                </c:pt>
                <c:pt idx="4">
                  <c:v>1258.43</c:v>
                </c:pt>
              </c:numCache>
            </c:numRef>
          </c:val>
          <c:smooth val="0"/>
          <c:extLst>
            <c:ext xmlns:c16="http://schemas.microsoft.com/office/drawing/2014/chart" uri="{C3380CC4-5D6E-409C-BE32-E72D297353CC}">
              <c16:uniqueId val="{00000001-69CD-425D-9A44-E1BFDE50B8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70.489999999999995</c:v>
                </c:pt>
                <c:pt idx="3">
                  <c:v>76.180000000000007</c:v>
                </c:pt>
                <c:pt idx="4">
                  <c:v>87.51</c:v>
                </c:pt>
              </c:numCache>
            </c:numRef>
          </c:val>
          <c:extLst>
            <c:ext xmlns:c16="http://schemas.microsoft.com/office/drawing/2014/chart" uri="{C3380CC4-5D6E-409C-BE32-E72D297353CC}">
              <c16:uniqueId val="{00000000-C3BB-4D4B-A60C-32C2B33FE72E}"/>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72.260000000000005</c:v>
                </c:pt>
                <c:pt idx="3">
                  <c:v>71.84</c:v>
                </c:pt>
                <c:pt idx="4">
                  <c:v>73.36</c:v>
                </c:pt>
              </c:numCache>
            </c:numRef>
          </c:val>
          <c:smooth val="0"/>
          <c:extLst>
            <c:ext xmlns:c16="http://schemas.microsoft.com/office/drawing/2014/chart" uri="{C3380CC4-5D6E-409C-BE32-E72D297353CC}">
              <c16:uniqueId val="{00000001-C3BB-4D4B-A60C-32C2B33FE72E}"/>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164.88</c:v>
                </c:pt>
                <c:pt idx="3">
                  <c:v>164.57</c:v>
                </c:pt>
                <c:pt idx="4">
                  <c:v>162.54</c:v>
                </c:pt>
              </c:numCache>
            </c:numRef>
          </c:val>
          <c:extLst>
            <c:ext xmlns:c16="http://schemas.microsoft.com/office/drawing/2014/chart" uri="{C3380CC4-5D6E-409C-BE32-E72D297353CC}">
              <c16:uniqueId val="{00000000-2CFD-4670-AD7B-71B754567E2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230.02</c:v>
                </c:pt>
                <c:pt idx="3">
                  <c:v>228.47</c:v>
                </c:pt>
                <c:pt idx="4">
                  <c:v>224.88</c:v>
                </c:pt>
              </c:numCache>
            </c:numRef>
          </c:val>
          <c:smooth val="0"/>
          <c:extLst>
            <c:ext xmlns:c16="http://schemas.microsoft.com/office/drawing/2014/chart" uri="{C3380CC4-5D6E-409C-BE32-E72D297353CC}">
              <c16:uniqueId val="{00000001-2CFD-4670-AD7B-71B754567E2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24.65</c:v>
                </c:pt>
                <c:pt idx="3">
                  <c:v>24.45</c:v>
                </c:pt>
                <c:pt idx="4">
                  <c:v>64.430000000000007</c:v>
                </c:pt>
              </c:numCache>
            </c:numRef>
          </c:val>
          <c:extLst>
            <c:ext xmlns:c16="http://schemas.microsoft.com/office/drawing/2014/chart" uri="{C3380CC4-5D6E-409C-BE32-E72D297353CC}">
              <c16:uniqueId val="{00000000-4D45-4EDF-A87C-E4680D00130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42.56</c:v>
                </c:pt>
                <c:pt idx="3">
                  <c:v>42.47</c:v>
                </c:pt>
                <c:pt idx="4">
                  <c:v>42.4</c:v>
                </c:pt>
              </c:numCache>
            </c:numRef>
          </c:val>
          <c:smooth val="0"/>
          <c:extLst>
            <c:ext xmlns:c16="http://schemas.microsoft.com/office/drawing/2014/chart" uri="{C3380CC4-5D6E-409C-BE32-E72D297353CC}">
              <c16:uniqueId val="{00000001-4D45-4EDF-A87C-E4680D00130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83.28</c:v>
                </c:pt>
                <c:pt idx="3">
                  <c:v>84.09</c:v>
                </c:pt>
                <c:pt idx="4">
                  <c:v>84.99</c:v>
                </c:pt>
              </c:numCache>
            </c:numRef>
          </c:val>
          <c:extLst>
            <c:ext xmlns:c16="http://schemas.microsoft.com/office/drawing/2014/chart" uri="{C3380CC4-5D6E-409C-BE32-E72D297353CC}">
              <c16:uniqueId val="{00000000-5A2C-4D39-920C-D8266C909889}"/>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83.32</c:v>
                </c:pt>
                <c:pt idx="3">
                  <c:v>83.75</c:v>
                </c:pt>
                <c:pt idx="4">
                  <c:v>84.19</c:v>
                </c:pt>
              </c:numCache>
            </c:numRef>
          </c:val>
          <c:smooth val="0"/>
          <c:extLst>
            <c:ext xmlns:c16="http://schemas.microsoft.com/office/drawing/2014/chart" uri="{C3380CC4-5D6E-409C-BE32-E72D297353CC}">
              <c16:uniqueId val="{00000001-5A2C-4D39-920C-D8266C909889}"/>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【61.55】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A40"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静岡県　湖西市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59057</v>
      </c>
      <c r="AM8" s="51"/>
      <c r="AN8" s="51"/>
      <c r="AO8" s="51"/>
      <c r="AP8" s="51"/>
      <c r="AQ8" s="51"/>
      <c r="AR8" s="51"/>
      <c r="AS8" s="51"/>
      <c r="AT8" s="46">
        <f>データ!T6</f>
        <v>86.56</v>
      </c>
      <c r="AU8" s="46"/>
      <c r="AV8" s="46"/>
      <c r="AW8" s="46"/>
      <c r="AX8" s="46"/>
      <c r="AY8" s="46"/>
      <c r="AZ8" s="46"/>
      <c r="BA8" s="46"/>
      <c r="BB8" s="46">
        <f>データ!U6</f>
        <v>682.27</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65.34</v>
      </c>
      <c r="J10" s="46"/>
      <c r="K10" s="46"/>
      <c r="L10" s="46"/>
      <c r="M10" s="46"/>
      <c r="N10" s="46"/>
      <c r="O10" s="46"/>
      <c r="P10" s="46">
        <f>データ!P6</f>
        <v>6.29</v>
      </c>
      <c r="Q10" s="46"/>
      <c r="R10" s="46"/>
      <c r="S10" s="46"/>
      <c r="T10" s="46"/>
      <c r="U10" s="46"/>
      <c r="V10" s="46"/>
      <c r="W10" s="46">
        <f>データ!Q6</f>
        <v>94.16</v>
      </c>
      <c r="X10" s="46"/>
      <c r="Y10" s="46"/>
      <c r="Z10" s="46"/>
      <c r="AA10" s="46"/>
      <c r="AB10" s="46"/>
      <c r="AC10" s="46"/>
      <c r="AD10" s="51">
        <f>データ!R6</f>
        <v>2872</v>
      </c>
      <c r="AE10" s="51"/>
      <c r="AF10" s="51"/>
      <c r="AG10" s="51"/>
      <c r="AH10" s="51"/>
      <c r="AI10" s="51"/>
      <c r="AJ10" s="51"/>
      <c r="AK10" s="2"/>
      <c r="AL10" s="51">
        <f>データ!V6</f>
        <v>3710</v>
      </c>
      <c r="AM10" s="51"/>
      <c r="AN10" s="51"/>
      <c r="AO10" s="51"/>
      <c r="AP10" s="51"/>
      <c r="AQ10" s="51"/>
      <c r="AR10" s="51"/>
      <c r="AS10" s="51"/>
      <c r="AT10" s="46">
        <f>データ!W6</f>
        <v>1.1299999999999999</v>
      </c>
      <c r="AU10" s="46"/>
      <c r="AV10" s="46"/>
      <c r="AW10" s="46"/>
      <c r="AX10" s="46"/>
      <c r="AY10" s="46"/>
      <c r="AZ10" s="46"/>
      <c r="BA10" s="46"/>
      <c r="BB10" s="46">
        <f>データ!X6</f>
        <v>3283.19</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76" t="s">
        <v>115</v>
      </c>
      <c r="BM16" s="77"/>
      <c r="BN16" s="77"/>
      <c r="BO16" s="77"/>
      <c r="BP16" s="77"/>
      <c r="BQ16" s="77"/>
      <c r="BR16" s="77"/>
      <c r="BS16" s="77"/>
      <c r="BT16" s="77"/>
      <c r="BU16" s="77"/>
      <c r="BV16" s="77"/>
      <c r="BW16" s="77"/>
      <c r="BX16" s="77"/>
      <c r="BY16" s="77"/>
      <c r="BZ16" s="7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76"/>
      <c r="BM17" s="77"/>
      <c r="BN17" s="77"/>
      <c r="BO17" s="77"/>
      <c r="BP17" s="77"/>
      <c r="BQ17" s="77"/>
      <c r="BR17" s="77"/>
      <c r="BS17" s="77"/>
      <c r="BT17" s="77"/>
      <c r="BU17" s="77"/>
      <c r="BV17" s="77"/>
      <c r="BW17" s="77"/>
      <c r="BX17" s="77"/>
      <c r="BY17" s="77"/>
      <c r="BZ17" s="7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76"/>
      <c r="BM18" s="77"/>
      <c r="BN18" s="77"/>
      <c r="BO18" s="77"/>
      <c r="BP18" s="77"/>
      <c r="BQ18" s="77"/>
      <c r="BR18" s="77"/>
      <c r="BS18" s="77"/>
      <c r="BT18" s="77"/>
      <c r="BU18" s="77"/>
      <c r="BV18" s="77"/>
      <c r="BW18" s="77"/>
      <c r="BX18" s="77"/>
      <c r="BY18" s="77"/>
      <c r="BZ18" s="7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76"/>
      <c r="BM19" s="77"/>
      <c r="BN19" s="77"/>
      <c r="BO19" s="77"/>
      <c r="BP19" s="77"/>
      <c r="BQ19" s="77"/>
      <c r="BR19" s="77"/>
      <c r="BS19" s="77"/>
      <c r="BT19" s="77"/>
      <c r="BU19" s="77"/>
      <c r="BV19" s="77"/>
      <c r="BW19" s="77"/>
      <c r="BX19" s="77"/>
      <c r="BY19" s="77"/>
      <c r="BZ19" s="7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76"/>
      <c r="BM20" s="77"/>
      <c r="BN20" s="77"/>
      <c r="BO20" s="77"/>
      <c r="BP20" s="77"/>
      <c r="BQ20" s="77"/>
      <c r="BR20" s="77"/>
      <c r="BS20" s="77"/>
      <c r="BT20" s="77"/>
      <c r="BU20" s="77"/>
      <c r="BV20" s="77"/>
      <c r="BW20" s="77"/>
      <c r="BX20" s="77"/>
      <c r="BY20" s="77"/>
      <c r="BZ20" s="7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76"/>
      <c r="BM21" s="77"/>
      <c r="BN21" s="77"/>
      <c r="BO21" s="77"/>
      <c r="BP21" s="77"/>
      <c r="BQ21" s="77"/>
      <c r="BR21" s="77"/>
      <c r="BS21" s="77"/>
      <c r="BT21" s="77"/>
      <c r="BU21" s="77"/>
      <c r="BV21" s="77"/>
      <c r="BW21" s="77"/>
      <c r="BX21" s="77"/>
      <c r="BY21" s="77"/>
      <c r="BZ21" s="7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76"/>
      <c r="BM22" s="77"/>
      <c r="BN22" s="77"/>
      <c r="BO22" s="77"/>
      <c r="BP22" s="77"/>
      <c r="BQ22" s="77"/>
      <c r="BR22" s="77"/>
      <c r="BS22" s="77"/>
      <c r="BT22" s="77"/>
      <c r="BU22" s="77"/>
      <c r="BV22" s="77"/>
      <c r="BW22" s="77"/>
      <c r="BX22" s="77"/>
      <c r="BY22" s="77"/>
      <c r="BZ22" s="7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76"/>
      <c r="BM23" s="77"/>
      <c r="BN23" s="77"/>
      <c r="BO23" s="77"/>
      <c r="BP23" s="77"/>
      <c r="BQ23" s="77"/>
      <c r="BR23" s="77"/>
      <c r="BS23" s="77"/>
      <c r="BT23" s="77"/>
      <c r="BU23" s="77"/>
      <c r="BV23" s="77"/>
      <c r="BW23" s="77"/>
      <c r="BX23" s="77"/>
      <c r="BY23" s="77"/>
      <c r="BZ23" s="7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76"/>
      <c r="BM24" s="77"/>
      <c r="BN24" s="77"/>
      <c r="BO24" s="77"/>
      <c r="BP24" s="77"/>
      <c r="BQ24" s="77"/>
      <c r="BR24" s="77"/>
      <c r="BS24" s="77"/>
      <c r="BT24" s="77"/>
      <c r="BU24" s="77"/>
      <c r="BV24" s="77"/>
      <c r="BW24" s="77"/>
      <c r="BX24" s="77"/>
      <c r="BY24" s="77"/>
      <c r="BZ24" s="7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76"/>
      <c r="BM25" s="77"/>
      <c r="BN25" s="77"/>
      <c r="BO25" s="77"/>
      <c r="BP25" s="77"/>
      <c r="BQ25" s="77"/>
      <c r="BR25" s="77"/>
      <c r="BS25" s="77"/>
      <c r="BT25" s="77"/>
      <c r="BU25" s="77"/>
      <c r="BV25" s="77"/>
      <c r="BW25" s="77"/>
      <c r="BX25" s="77"/>
      <c r="BY25" s="77"/>
      <c r="BZ25" s="7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76"/>
      <c r="BM26" s="77"/>
      <c r="BN26" s="77"/>
      <c r="BO26" s="77"/>
      <c r="BP26" s="77"/>
      <c r="BQ26" s="77"/>
      <c r="BR26" s="77"/>
      <c r="BS26" s="77"/>
      <c r="BT26" s="77"/>
      <c r="BU26" s="77"/>
      <c r="BV26" s="77"/>
      <c r="BW26" s="77"/>
      <c r="BX26" s="77"/>
      <c r="BY26" s="77"/>
      <c r="BZ26" s="7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76"/>
      <c r="BM27" s="77"/>
      <c r="BN27" s="77"/>
      <c r="BO27" s="77"/>
      <c r="BP27" s="77"/>
      <c r="BQ27" s="77"/>
      <c r="BR27" s="77"/>
      <c r="BS27" s="77"/>
      <c r="BT27" s="77"/>
      <c r="BU27" s="77"/>
      <c r="BV27" s="77"/>
      <c r="BW27" s="77"/>
      <c r="BX27" s="77"/>
      <c r="BY27" s="77"/>
      <c r="BZ27" s="7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76"/>
      <c r="BM28" s="77"/>
      <c r="BN28" s="77"/>
      <c r="BO28" s="77"/>
      <c r="BP28" s="77"/>
      <c r="BQ28" s="77"/>
      <c r="BR28" s="77"/>
      <c r="BS28" s="77"/>
      <c r="BT28" s="77"/>
      <c r="BU28" s="77"/>
      <c r="BV28" s="77"/>
      <c r="BW28" s="77"/>
      <c r="BX28" s="77"/>
      <c r="BY28" s="77"/>
      <c r="BZ28" s="7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76"/>
      <c r="BM29" s="77"/>
      <c r="BN29" s="77"/>
      <c r="BO29" s="77"/>
      <c r="BP29" s="77"/>
      <c r="BQ29" s="77"/>
      <c r="BR29" s="77"/>
      <c r="BS29" s="77"/>
      <c r="BT29" s="77"/>
      <c r="BU29" s="77"/>
      <c r="BV29" s="77"/>
      <c r="BW29" s="77"/>
      <c r="BX29" s="77"/>
      <c r="BY29" s="77"/>
      <c r="BZ29" s="7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76"/>
      <c r="BM30" s="77"/>
      <c r="BN30" s="77"/>
      <c r="BO30" s="77"/>
      <c r="BP30" s="77"/>
      <c r="BQ30" s="77"/>
      <c r="BR30" s="77"/>
      <c r="BS30" s="77"/>
      <c r="BT30" s="77"/>
      <c r="BU30" s="77"/>
      <c r="BV30" s="77"/>
      <c r="BW30" s="77"/>
      <c r="BX30" s="77"/>
      <c r="BY30" s="77"/>
      <c r="BZ30" s="7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76"/>
      <c r="BM31" s="77"/>
      <c r="BN31" s="77"/>
      <c r="BO31" s="77"/>
      <c r="BP31" s="77"/>
      <c r="BQ31" s="77"/>
      <c r="BR31" s="77"/>
      <c r="BS31" s="77"/>
      <c r="BT31" s="77"/>
      <c r="BU31" s="77"/>
      <c r="BV31" s="77"/>
      <c r="BW31" s="77"/>
      <c r="BX31" s="77"/>
      <c r="BY31" s="77"/>
      <c r="BZ31" s="7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76"/>
      <c r="BM32" s="77"/>
      <c r="BN32" s="77"/>
      <c r="BO32" s="77"/>
      <c r="BP32" s="77"/>
      <c r="BQ32" s="77"/>
      <c r="BR32" s="77"/>
      <c r="BS32" s="77"/>
      <c r="BT32" s="77"/>
      <c r="BU32" s="77"/>
      <c r="BV32" s="77"/>
      <c r="BW32" s="77"/>
      <c r="BX32" s="77"/>
      <c r="BY32" s="77"/>
      <c r="BZ32" s="7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76"/>
      <c r="BM33" s="77"/>
      <c r="BN33" s="77"/>
      <c r="BO33" s="77"/>
      <c r="BP33" s="77"/>
      <c r="BQ33" s="77"/>
      <c r="BR33" s="77"/>
      <c r="BS33" s="77"/>
      <c r="BT33" s="77"/>
      <c r="BU33" s="77"/>
      <c r="BV33" s="77"/>
      <c r="BW33" s="77"/>
      <c r="BX33" s="77"/>
      <c r="BY33" s="77"/>
      <c r="BZ33" s="78"/>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6"/>
      <c r="BM34" s="77"/>
      <c r="BN34" s="77"/>
      <c r="BO34" s="77"/>
      <c r="BP34" s="77"/>
      <c r="BQ34" s="77"/>
      <c r="BR34" s="77"/>
      <c r="BS34" s="77"/>
      <c r="BT34" s="77"/>
      <c r="BU34" s="77"/>
      <c r="BV34" s="77"/>
      <c r="BW34" s="77"/>
      <c r="BX34" s="77"/>
      <c r="BY34" s="77"/>
      <c r="BZ34" s="78"/>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6"/>
      <c r="BM35" s="77"/>
      <c r="BN35" s="77"/>
      <c r="BO35" s="77"/>
      <c r="BP35" s="77"/>
      <c r="BQ35" s="77"/>
      <c r="BR35" s="77"/>
      <c r="BS35" s="77"/>
      <c r="BT35" s="77"/>
      <c r="BU35" s="77"/>
      <c r="BV35" s="77"/>
      <c r="BW35" s="77"/>
      <c r="BX35" s="77"/>
      <c r="BY35" s="77"/>
      <c r="BZ35" s="7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76"/>
      <c r="BM36" s="77"/>
      <c r="BN36" s="77"/>
      <c r="BO36" s="77"/>
      <c r="BP36" s="77"/>
      <c r="BQ36" s="77"/>
      <c r="BR36" s="77"/>
      <c r="BS36" s="77"/>
      <c r="BT36" s="77"/>
      <c r="BU36" s="77"/>
      <c r="BV36" s="77"/>
      <c r="BW36" s="77"/>
      <c r="BX36" s="77"/>
      <c r="BY36" s="77"/>
      <c r="BZ36" s="7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76"/>
      <c r="BM37" s="77"/>
      <c r="BN37" s="77"/>
      <c r="BO37" s="77"/>
      <c r="BP37" s="77"/>
      <c r="BQ37" s="77"/>
      <c r="BR37" s="77"/>
      <c r="BS37" s="77"/>
      <c r="BT37" s="77"/>
      <c r="BU37" s="77"/>
      <c r="BV37" s="77"/>
      <c r="BW37" s="77"/>
      <c r="BX37" s="77"/>
      <c r="BY37" s="77"/>
      <c r="BZ37" s="7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76"/>
      <c r="BM38" s="77"/>
      <c r="BN38" s="77"/>
      <c r="BO38" s="77"/>
      <c r="BP38" s="77"/>
      <c r="BQ38" s="77"/>
      <c r="BR38" s="77"/>
      <c r="BS38" s="77"/>
      <c r="BT38" s="77"/>
      <c r="BU38" s="77"/>
      <c r="BV38" s="77"/>
      <c r="BW38" s="77"/>
      <c r="BX38" s="77"/>
      <c r="BY38" s="77"/>
      <c r="BZ38" s="7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76"/>
      <c r="BM39" s="77"/>
      <c r="BN39" s="77"/>
      <c r="BO39" s="77"/>
      <c r="BP39" s="77"/>
      <c r="BQ39" s="77"/>
      <c r="BR39" s="77"/>
      <c r="BS39" s="77"/>
      <c r="BT39" s="77"/>
      <c r="BU39" s="77"/>
      <c r="BV39" s="77"/>
      <c r="BW39" s="77"/>
      <c r="BX39" s="77"/>
      <c r="BY39" s="77"/>
      <c r="BZ39" s="7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76"/>
      <c r="BM40" s="77"/>
      <c r="BN40" s="77"/>
      <c r="BO40" s="77"/>
      <c r="BP40" s="77"/>
      <c r="BQ40" s="77"/>
      <c r="BR40" s="77"/>
      <c r="BS40" s="77"/>
      <c r="BT40" s="77"/>
      <c r="BU40" s="77"/>
      <c r="BV40" s="77"/>
      <c r="BW40" s="77"/>
      <c r="BX40" s="77"/>
      <c r="BY40" s="77"/>
      <c r="BZ40" s="7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76"/>
      <c r="BM41" s="77"/>
      <c r="BN41" s="77"/>
      <c r="BO41" s="77"/>
      <c r="BP41" s="77"/>
      <c r="BQ41" s="77"/>
      <c r="BR41" s="77"/>
      <c r="BS41" s="77"/>
      <c r="BT41" s="77"/>
      <c r="BU41" s="77"/>
      <c r="BV41" s="77"/>
      <c r="BW41" s="77"/>
      <c r="BX41" s="77"/>
      <c r="BY41" s="77"/>
      <c r="BZ41" s="7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76"/>
      <c r="BM42" s="77"/>
      <c r="BN42" s="77"/>
      <c r="BO42" s="77"/>
      <c r="BP42" s="77"/>
      <c r="BQ42" s="77"/>
      <c r="BR42" s="77"/>
      <c r="BS42" s="77"/>
      <c r="BT42" s="77"/>
      <c r="BU42" s="77"/>
      <c r="BV42" s="77"/>
      <c r="BW42" s="77"/>
      <c r="BX42" s="77"/>
      <c r="BY42" s="77"/>
      <c r="BZ42" s="7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76"/>
      <c r="BM43" s="77"/>
      <c r="BN43" s="77"/>
      <c r="BO43" s="77"/>
      <c r="BP43" s="77"/>
      <c r="BQ43" s="77"/>
      <c r="BR43" s="77"/>
      <c r="BS43" s="77"/>
      <c r="BT43" s="77"/>
      <c r="BU43" s="77"/>
      <c r="BV43" s="77"/>
      <c r="BW43" s="77"/>
      <c r="BX43" s="77"/>
      <c r="BY43" s="77"/>
      <c r="BZ43" s="7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114</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116</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【104.83】</v>
      </c>
      <c r="F85" s="26" t="str">
        <f>データ!AT6</f>
        <v>【61.55】</v>
      </c>
      <c r="G85" s="26" t="str">
        <f>データ!BE6</f>
        <v>【45.34】</v>
      </c>
      <c r="H85" s="26" t="str">
        <f>データ!BP6</f>
        <v>【1,260.21】</v>
      </c>
      <c r="I85" s="26" t="str">
        <f>データ!CA6</f>
        <v>【75.29】</v>
      </c>
      <c r="J85" s="26" t="str">
        <f>データ!CL6</f>
        <v>【215.41】</v>
      </c>
      <c r="K85" s="26" t="str">
        <f>データ!CW6</f>
        <v>【42.90】</v>
      </c>
      <c r="L85" s="26" t="str">
        <f>データ!DH6</f>
        <v>【84.75】</v>
      </c>
      <c r="M85" s="26" t="str">
        <f>データ!DS6</f>
        <v>【23.60】</v>
      </c>
      <c r="N85" s="26" t="str">
        <f>データ!ED6</f>
        <v>【0.01】</v>
      </c>
      <c r="O85" s="26" t="str">
        <f>データ!EO6</f>
        <v>【0.30】</v>
      </c>
    </row>
  </sheetData>
  <sheetProtection algorithmName="SHA-512" hashValue="tUrjK7j5KU3wMUPPWpk3tzKbeRl5sY+xYBVPOoKMl86yZ26QjmLLflMr6cUovNdFKln2EV41exMurGZ2PqlpyQ==" saltValue="RTJjjv05VojTcIgU/of4K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83" t="s">
        <v>52</v>
      </c>
      <c r="I3" s="84"/>
      <c r="J3" s="84"/>
      <c r="K3" s="84"/>
      <c r="L3" s="84"/>
      <c r="M3" s="84"/>
      <c r="N3" s="84"/>
      <c r="O3" s="84"/>
      <c r="P3" s="84"/>
      <c r="Q3" s="84"/>
      <c r="R3" s="84"/>
      <c r="S3" s="84"/>
      <c r="T3" s="84"/>
      <c r="U3" s="84"/>
      <c r="V3" s="84"/>
      <c r="W3" s="84"/>
      <c r="X3" s="85"/>
      <c r="Y3" s="89" t="s">
        <v>53</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54</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8" x14ac:dyDescent="0.15">
      <c r="A4" s="28" t="s">
        <v>55</v>
      </c>
      <c r="B4" s="30"/>
      <c r="C4" s="30"/>
      <c r="D4" s="30"/>
      <c r="E4" s="30"/>
      <c r="F4" s="30"/>
      <c r="G4" s="30"/>
      <c r="H4" s="86"/>
      <c r="I4" s="87"/>
      <c r="J4" s="87"/>
      <c r="K4" s="87"/>
      <c r="L4" s="87"/>
      <c r="M4" s="87"/>
      <c r="N4" s="87"/>
      <c r="O4" s="87"/>
      <c r="P4" s="87"/>
      <c r="Q4" s="87"/>
      <c r="R4" s="87"/>
      <c r="S4" s="87"/>
      <c r="T4" s="87"/>
      <c r="U4" s="87"/>
      <c r="V4" s="87"/>
      <c r="W4" s="87"/>
      <c r="X4" s="88"/>
      <c r="Y4" s="82" t="s">
        <v>56</v>
      </c>
      <c r="Z4" s="82"/>
      <c r="AA4" s="82"/>
      <c r="AB4" s="82"/>
      <c r="AC4" s="82"/>
      <c r="AD4" s="82"/>
      <c r="AE4" s="82"/>
      <c r="AF4" s="82"/>
      <c r="AG4" s="82"/>
      <c r="AH4" s="82"/>
      <c r="AI4" s="82"/>
      <c r="AJ4" s="82" t="s">
        <v>57</v>
      </c>
      <c r="AK4" s="82"/>
      <c r="AL4" s="82"/>
      <c r="AM4" s="82"/>
      <c r="AN4" s="82"/>
      <c r="AO4" s="82"/>
      <c r="AP4" s="82"/>
      <c r="AQ4" s="82"/>
      <c r="AR4" s="82"/>
      <c r="AS4" s="82"/>
      <c r="AT4" s="82"/>
      <c r="AU4" s="82" t="s">
        <v>58</v>
      </c>
      <c r="AV4" s="82"/>
      <c r="AW4" s="82"/>
      <c r="AX4" s="82"/>
      <c r="AY4" s="82"/>
      <c r="AZ4" s="82"/>
      <c r="BA4" s="82"/>
      <c r="BB4" s="82"/>
      <c r="BC4" s="82"/>
      <c r="BD4" s="82"/>
      <c r="BE4" s="82"/>
      <c r="BF4" s="82" t="s">
        <v>59</v>
      </c>
      <c r="BG4" s="82"/>
      <c r="BH4" s="82"/>
      <c r="BI4" s="82"/>
      <c r="BJ4" s="82"/>
      <c r="BK4" s="82"/>
      <c r="BL4" s="82"/>
      <c r="BM4" s="82"/>
      <c r="BN4" s="82"/>
      <c r="BO4" s="82"/>
      <c r="BP4" s="82"/>
      <c r="BQ4" s="82" t="s">
        <v>60</v>
      </c>
      <c r="BR4" s="82"/>
      <c r="BS4" s="82"/>
      <c r="BT4" s="82"/>
      <c r="BU4" s="82"/>
      <c r="BV4" s="82"/>
      <c r="BW4" s="82"/>
      <c r="BX4" s="82"/>
      <c r="BY4" s="82"/>
      <c r="BZ4" s="82"/>
      <c r="CA4" s="82"/>
      <c r="CB4" s="82" t="s">
        <v>61</v>
      </c>
      <c r="CC4" s="82"/>
      <c r="CD4" s="82"/>
      <c r="CE4" s="82"/>
      <c r="CF4" s="82"/>
      <c r="CG4" s="82"/>
      <c r="CH4" s="82"/>
      <c r="CI4" s="82"/>
      <c r="CJ4" s="82"/>
      <c r="CK4" s="82"/>
      <c r="CL4" s="82"/>
      <c r="CM4" s="82" t="s">
        <v>62</v>
      </c>
      <c r="CN4" s="82"/>
      <c r="CO4" s="82"/>
      <c r="CP4" s="82"/>
      <c r="CQ4" s="82"/>
      <c r="CR4" s="82"/>
      <c r="CS4" s="82"/>
      <c r="CT4" s="82"/>
      <c r="CU4" s="82"/>
      <c r="CV4" s="82"/>
      <c r="CW4" s="82"/>
      <c r="CX4" s="82" t="s">
        <v>63</v>
      </c>
      <c r="CY4" s="82"/>
      <c r="CZ4" s="82"/>
      <c r="DA4" s="82"/>
      <c r="DB4" s="82"/>
      <c r="DC4" s="82"/>
      <c r="DD4" s="82"/>
      <c r="DE4" s="82"/>
      <c r="DF4" s="82"/>
      <c r="DG4" s="82"/>
      <c r="DH4" s="82"/>
      <c r="DI4" s="82" t="s">
        <v>64</v>
      </c>
      <c r="DJ4" s="82"/>
      <c r="DK4" s="82"/>
      <c r="DL4" s="82"/>
      <c r="DM4" s="82"/>
      <c r="DN4" s="82"/>
      <c r="DO4" s="82"/>
      <c r="DP4" s="82"/>
      <c r="DQ4" s="82"/>
      <c r="DR4" s="82"/>
      <c r="DS4" s="82"/>
      <c r="DT4" s="82" t="s">
        <v>65</v>
      </c>
      <c r="DU4" s="82"/>
      <c r="DV4" s="82"/>
      <c r="DW4" s="82"/>
      <c r="DX4" s="82"/>
      <c r="DY4" s="82"/>
      <c r="DZ4" s="82"/>
      <c r="EA4" s="82"/>
      <c r="EB4" s="82"/>
      <c r="EC4" s="82"/>
      <c r="ED4" s="82"/>
      <c r="EE4" s="82" t="s">
        <v>66</v>
      </c>
      <c r="EF4" s="82"/>
      <c r="EG4" s="82"/>
      <c r="EH4" s="82"/>
      <c r="EI4" s="82"/>
      <c r="EJ4" s="82"/>
      <c r="EK4" s="82"/>
      <c r="EL4" s="82"/>
      <c r="EM4" s="82"/>
      <c r="EN4" s="82"/>
      <c r="EO4" s="82"/>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222216</v>
      </c>
      <c r="D6" s="33">
        <f t="shared" si="3"/>
        <v>46</v>
      </c>
      <c r="E6" s="33">
        <f t="shared" si="3"/>
        <v>17</v>
      </c>
      <c r="F6" s="33">
        <f t="shared" si="3"/>
        <v>4</v>
      </c>
      <c r="G6" s="33">
        <f t="shared" si="3"/>
        <v>0</v>
      </c>
      <c r="H6" s="33" t="str">
        <f t="shared" si="3"/>
        <v>静岡県　湖西市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65.34</v>
      </c>
      <c r="P6" s="34">
        <f t="shared" si="3"/>
        <v>6.29</v>
      </c>
      <c r="Q6" s="34">
        <f t="shared" si="3"/>
        <v>94.16</v>
      </c>
      <c r="R6" s="34">
        <f t="shared" si="3"/>
        <v>2872</v>
      </c>
      <c r="S6" s="34">
        <f t="shared" si="3"/>
        <v>59057</v>
      </c>
      <c r="T6" s="34">
        <f t="shared" si="3"/>
        <v>86.56</v>
      </c>
      <c r="U6" s="34">
        <f t="shared" si="3"/>
        <v>682.27</v>
      </c>
      <c r="V6" s="34">
        <f t="shared" si="3"/>
        <v>3710</v>
      </c>
      <c r="W6" s="34">
        <f t="shared" si="3"/>
        <v>1.1299999999999999</v>
      </c>
      <c r="X6" s="34">
        <f t="shared" si="3"/>
        <v>3283.19</v>
      </c>
      <c r="Y6" s="35" t="str">
        <f>IF(Y7="",NA(),Y7)</f>
        <v>-</v>
      </c>
      <c r="Z6" s="35" t="str">
        <f t="shared" ref="Z6:AH6" si="4">IF(Z7="",NA(),Z7)</f>
        <v>-</v>
      </c>
      <c r="AA6" s="35">
        <f t="shared" si="4"/>
        <v>106.58</v>
      </c>
      <c r="AB6" s="35">
        <f t="shared" si="4"/>
        <v>102.77</v>
      </c>
      <c r="AC6" s="35">
        <f t="shared" si="4"/>
        <v>105.43</v>
      </c>
      <c r="AD6" s="35" t="str">
        <f t="shared" si="4"/>
        <v>-</v>
      </c>
      <c r="AE6" s="35" t="str">
        <f t="shared" si="4"/>
        <v>-</v>
      </c>
      <c r="AF6" s="35">
        <f t="shared" si="4"/>
        <v>101.72</v>
      </c>
      <c r="AG6" s="35">
        <f t="shared" si="4"/>
        <v>102.73</v>
      </c>
      <c r="AH6" s="35">
        <f t="shared" si="4"/>
        <v>105.78</v>
      </c>
      <c r="AI6" s="34" t="str">
        <f>IF(AI7="","",IF(AI7="-","【-】","【"&amp;SUBSTITUTE(TEXT(AI7,"#,##0.00"),"-","△")&amp;"】"))</f>
        <v>【104.83】</v>
      </c>
      <c r="AJ6" s="35" t="str">
        <f>IF(AJ7="",NA(),AJ7)</f>
        <v>-</v>
      </c>
      <c r="AK6" s="35" t="str">
        <f t="shared" ref="AK6:AS6" si="5">IF(AK7="",NA(),AK7)</f>
        <v>-</v>
      </c>
      <c r="AL6" s="34">
        <f t="shared" si="5"/>
        <v>0</v>
      </c>
      <c r="AM6" s="34">
        <f t="shared" si="5"/>
        <v>0</v>
      </c>
      <c r="AN6" s="34">
        <f t="shared" si="5"/>
        <v>0</v>
      </c>
      <c r="AO6" s="35" t="str">
        <f t="shared" si="5"/>
        <v>-</v>
      </c>
      <c r="AP6" s="35" t="str">
        <f t="shared" si="5"/>
        <v>-</v>
      </c>
      <c r="AQ6" s="35">
        <f t="shared" si="5"/>
        <v>112.88</v>
      </c>
      <c r="AR6" s="35">
        <f t="shared" si="5"/>
        <v>94.97</v>
      </c>
      <c r="AS6" s="35">
        <f t="shared" si="5"/>
        <v>63.96</v>
      </c>
      <c r="AT6" s="34" t="str">
        <f>IF(AT7="","",IF(AT7="-","【-】","【"&amp;SUBSTITUTE(TEXT(AT7,"#,##0.00"),"-","△")&amp;"】"))</f>
        <v>【61.55】</v>
      </c>
      <c r="AU6" s="35" t="str">
        <f>IF(AU7="",NA(),AU7)</f>
        <v>-</v>
      </c>
      <c r="AV6" s="35" t="str">
        <f t="shared" ref="AV6:BD6" si="6">IF(AV7="",NA(),AV7)</f>
        <v>-</v>
      </c>
      <c r="AW6" s="35">
        <f t="shared" si="6"/>
        <v>42.76</v>
      </c>
      <c r="AX6" s="35">
        <f t="shared" si="6"/>
        <v>33.99</v>
      </c>
      <c r="AY6" s="35">
        <f t="shared" si="6"/>
        <v>55.06</v>
      </c>
      <c r="AZ6" s="35" t="str">
        <f t="shared" si="6"/>
        <v>-</v>
      </c>
      <c r="BA6" s="35" t="str">
        <f t="shared" si="6"/>
        <v>-</v>
      </c>
      <c r="BB6" s="35">
        <f t="shared" si="6"/>
        <v>49.18</v>
      </c>
      <c r="BC6" s="35">
        <f t="shared" si="6"/>
        <v>47.72</v>
      </c>
      <c r="BD6" s="35">
        <f t="shared" si="6"/>
        <v>44.24</v>
      </c>
      <c r="BE6" s="34" t="str">
        <f>IF(BE7="","",IF(BE7="-","【-】","【"&amp;SUBSTITUTE(TEXT(BE7,"#,##0.00"),"-","△")&amp;"】"))</f>
        <v>【45.34】</v>
      </c>
      <c r="BF6" s="35" t="str">
        <f>IF(BF7="",NA(),BF7)</f>
        <v>-</v>
      </c>
      <c r="BG6" s="35" t="str">
        <f t="shared" ref="BG6:BO6" si="7">IF(BG7="",NA(),BG7)</f>
        <v>-</v>
      </c>
      <c r="BH6" s="34">
        <f t="shared" si="7"/>
        <v>0</v>
      </c>
      <c r="BI6" s="34">
        <f t="shared" si="7"/>
        <v>0</v>
      </c>
      <c r="BJ6" s="34">
        <f t="shared" si="7"/>
        <v>0</v>
      </c>
      <c r="BK6" s="35" t="str">
        <f t="shared" si="7"/>
        <v>-</v>
      </c>
      <c r="BL6" s="35" t="str">
        <f t="shared" si="7"/>
        <v>-</v>
      </c>
      <c r="BM6" s="35">
        <f t="shared" si="7"/>
        <v>1194.1500000000001</v>
      </c>
      <c r="BN6" s="35">
        <f t="shared" si="7"/>
        <v>1206.79</v>
      </c>
      <c r="BO6" s="35">
        <f t="shared" si="7"/>
        <v>1258.43</v>
      </c>
      <c r="BP6" s="34" t="str">
        <f>IF(BP7="","",IF(BP7="-","【-】","【"&amp;SUBSTITUTE(TEXT(BP7,"#,##0.00"),"-","△")&amp;"】"))</f>
        <v>【1,260.21】</v>
      </c>
      <c r="BQ6" s="35" t="str">
        <f>IF(BQ7="",NA(),BQ7)</f>
        <v>-</v>
      </c>
      <c r="BR6" s="35" t="str">
        <f t="shared" ref="BR6:BZ6" si="8">IF(BR7="",NA(),BR7)</f>
        <v>-</v>
      </c>
      <c r="BS6" s="35">
        <f t="shared" si="8"/>
        <v>70.489999999999995</v>
      </c>
      <c r="BT6" s="35">
        <f t="shared" si="8"/>
        <v>76.180000000000007</v>
      </c>
      <c r="BU6" s="35">
        <f t="shared" si="8"/>
        <v>87.51</v>
      </c>
      <c r="BV6" s="35" t="str">
        <f t="shared" si="8"/>
        <v>-</v>
      </c>
      <c r="BW6" s="35" t="str">
        <f t="shared" si="8"/>
        <v>-</v>
      </c>
      <c r="BX6" s="35">
        <f t="shared" si="8"/>
        <v>72.260000000000005</v>
      </c>
      <c r="BY6" s="35">
        <f t="shared" si="8"/>
        <v>71.84</v>
      </c>
      <c r="BZ6" s="35">
        <f t="shared" si="8"/>
        <v>73.36</v>
      </c>
      <c r="CA6" s="34" t="str">
        <f>IF(CA7="","",IF(CA7="-","【-】","【"&amp;SUBSTITUTE(TEXT(CA7,"#,##0.00"),"-","△")&amp;"】"))</f>
        <v>【75.29】</v>
      </c>
      <c r="CB6" s="35" t="str">
        <f>IF(CB7="",NA(),CB7)</f>
        <v>-</v>
      </c>
      <c r="CC6" s="35" t="str">
        <f t="shared" ref="CC6:CK6" si="9">IF(CC7="",NA(),CC7)</f>
        <v>-</v>
      </c>
      <c r="CD6" s="35">
        <f t="shared" si="9"/>
        <v>164.88</v>
      </c>
      <c r="CE6" s="35">
        <f t="shared" si="9"/>
        <v>164.57</v>
      </c>
      <c r="CF6" s="35">
        <f t="shared" si="9"/>
        <v>162.54</v>
      </c>
      <c r="CG6" s="35" t="str">
        <f t="shared" si="9"/>
        <v>-</v>
      </c>
      <c r="CH6" s="35" t="str">
        <f t="shared" si="9"/>
        <v>-</v>
      </c>
      <c r="CI6" s="35">
        <f t="shared" si="9"/>
        <v>230.02</v>
      </c>
      <c r="CJ6" s="35">
        <f t="shared" si="9"/>
        <v>228.47</v>
      </c>
      <c r="CK6" s="35">
        <f t="shared" si="9"/>
        <v>224.88</v>
      </c>
      <c r="CL6" s="34" t="str">
        <f>IF(CL7="","",IF(CL7="-","【-】","【"&amp;SUBSTITUTE(TEXT(CL7,"#,##0.00"),"-","△")&amp;"】"))</f>
        <v>【215.41】</v>
      </c>
      <c r="CM6" s="35" t="str">
        <f>IF(CM7="",NA(),CM7)</f>
        <v>-</v>
      </c>
      <c r="CN6" s="35" t="str">
        <f t="shared" ref="CN6:CV6" si="10">IF(CN7="",NA(),CN7)</f>
        <v>-</v>
      </c>
      <c r="CO6" s="35">
        <f t="shared" si="10"/>
        <v>24.65</v>
      </c>
      <c r="CP6" s="35">
        <f t="shared" si="10"/>
        <v>24.45</v>
      </c>
      <c r="CQ6" s="35">
        <f t="shared" si="10"/>
        <v>64.430000000000007</v>
      </c>
      <c r="CR6" s="35" t="str">
        <f t="shared" si="10"/>
        <v>-</v>
      </c>
      <c r="CS6" s="35" t="str">
        <f t="shared" si="10"/>
        <v>-</v>
      </c>
      <c r="CT6" s="35">
        <f t="shared" si="10"/>
        <v>42.56</v>
      </c>
      <c r="CU6" s="35">
        <f t="shared" si="10"/>
        <v>42.47</v>
      </c>
      <c r="CV6" s="35">
        <f t="shared" si="10"/>
        <v>42.4</v>
      </c>
      <c r="CW6" s="34" t="str">
        <f>IF(CW7="","",IF(CW7="-","【-】","【"&amp;SUBSTITUTE(TEXT(CW7,"#,##0.00"),"-","△")&amp;"】"))</f>
        <v>【42.90】</v>
      </c>
      <c r="CX6" s="35" t="str">
        <f>IF(CX7="",NA(),CX7)</f>
        <v>-</v>
      </c>
      <c r="CY6" s="35" t="str">
        <f t="shared" ref="CY6:DG6" si="11">IF(CY7="",NA(),CY7)</f>
        <v>-</v>
      </c>
      <c r="CZ6" s="35">
        <f t="shared" si="11"/>
        <v>83.28</v>
      </c>
      <c r="DA6" s="35">
        <f t="shared" si="11"/>
        <v>84.09</v>
      </c>
      <c r="DB6" s="35">
        <f t="shared" si="11"/>
        <v>84.99</v>
      </c>
      <c r="DC6" s="35" t="str">
        <f t="shared" si="11"/>
        <v>-</v>
      </c>
      <c r="DD6" s="35" t="str">
        <f t="shared" si="11"/>
        <v>-</v>
      </c>
      <c r="DE6" s="35">
        <f t="shared" si="11"/>
        <v>83.32</v>
      </c>
      <c r="DF6" s="35">
        <f t="shared" si="11"/>
        <v>83.75</v>
      </c>
      <c r="DG6" s="35">
        <f t="shared" si="11"/>
        <v>84.19</v>
      </c>
      <c r="DH6" s="34" t="str">
        <f>IF(DH7="","",IF(DH7="-","【-】","【"&amp;SUBSTITUTE(TEXT(DH7,"#,##0.00"),"-","△")&amp;"】"))</f>
        <v>【84.75】</v>
      </c>
      <c r="DI6" s="35" t="str">
        <f>IF(DI7="",NA(),DI7)</f>
        <v>-</v>
      </c>
      <c r="DJ6" s="35" t="str">
        <f t="shared" ref="DJ6:DR6" si="12">IF(DJ7="",NA(),DJ7)</f>
        <v>-</v>
      </c>
      <c r="DK6" s="35">
        <f t="shared" si="12"/>
        <v>3.24</v>
      </c>
      <c r="DL6" s="35">
        <f t="shared" si="12"/>
        <v>6.25</v>
      </c>
      <c r="DM6" s="35">
        <f t="shared" si="12"/>
        <v>9.18</v>
      </c>
      <c r="DN6" s="35" t="str">
        <f t="shared" si="12"/>
        <v>-</v>
      </c>
      <c r="DO6" s="35" t="str">
        <f t="shared" si="12"/>
        <v>-</v>
      </c>
      <c r="DP6" s="35">
        <f t="shared" si="12"/>
        <v>24.68</v>
      </c>
      <c r="DQ6" s="35">
        <f t="shared" si="12"/>
        <v>24.68</v>
      </c>
      <c r="DR6" s="35">
        <f t="shared" si="12"/>
        <v>21.36</v>
      </c>
      <c r="DS6" s="34" t="str">
        <f>IF(DS7="","",IF(DS7="-","【-】","【"&amp;SUBSTITUTE(TEXT(DS7,"#,##0.00"),"-","△")&amp;"】"))</f>
        <v>【23.60】</v>
      </c>
      <c r="DT6" s="35" t="str">
        <f>IF(DT7="",NA(),DT7)</f>
        <v>-</v>
      </c>
      <c r="DU6" s="35" t="str">
        <f t="shared" ref="DU6:EC6" si="13">IF(DU7="",NA(),DU7)</f>
        <v>-</v>
      </c>
      <c r="DV6" s="34">
        <f t="shared" si="13"/>
        <v>0</v>
      </c>
      <c r="DW6" s="34">
        <f t="shared" si="13"/>
        <v>0</v>
      </c>
      <c r="DX6" s="34">
        <f t="shared" si="13"/>
        <v>0</v>
      </c>
      <c r="DY6" s="35" t="str">
        <f t="shared" si="13"/>
        <v>-</v>
      </c>
      <c r="DZ6" s="35" t="str">
        <f t="shared" si="13"/>
        <v>-</v>
      </c>
      <c r="EA6" s="35">
        <f t="shared" si="13"/>
        <v>0.01</v>
      </c>
      <c r="EB6" s="35">
        <f t="shared" si="13"/>
        <v>8.6199999999999992</v>
      </c>
      <c r="EC6" s="35">
        <f t="shared" si="13"/>
        <v>0.01</v>
      </c>
      <c r="ED6" s="34" t="str">
        <f>IF(ED7="","",IF(ED7="-","【-】","【"&amp;SUBSTITUTE(TEXT(ED7,"#,##0.00"),"-","△")&amp;"】"))</f>
        <v>【0.01】</v>
      </c>
      <c r="EE6" s="35" t="str">
        <f>IF(EE7="",NA(),EE7)</f>
        <v>-</v>
      </c>
      <c r="EF6" s="35" t="str">
        <f t="shared" ref="EF6:EN6" si="14">IF(EF7="",NA(),EF7)</f>
        <v>-</v>
      </c>
      <c r="EG6" s="34">
        <f t="shared" si="14"/>
        <v>0</v>
      </c>
      <c r="EH6" s="34">
        <f t="shared" si="14"/>
        <v>0</v>
      </c>
      <c r="EI6" s="34">
        <f t="shared" si="14"/>
        <v>0</v>
      </c>
      <c r="EJ6" s="35" t="str">
        <f t="shared" si="14"/>
        <v>-</v>
      </c>
      <c r="EK6" s="35" t="str">
        <f t="shared" si="14"/>
        <v>-</v>
      </c>
      <c r="EL6" s="35">
        <f t="shared" si="14"/>
        <v>0.13</v>
      </c>
      <c r="EM6" s="35">
        <f t="shared" si="14"/>
        <v>0.36</v>
      </c>
      <c r="EN6" s="35">
        <f t="shared" si="14"/>
        <v>0.39</v>
      </c>
      <c r="EO6" s="34" t="str">
        <f>IF(EO7="","",IF(EO7="-","【-】","【"&amp;SUBSTITUTE(TEXT(EO7,"#,##0.00"),"-","△")&amp;"】"))</f>
        <v>【0.30】</v>
      </c>
    </row>
    <row r="7" spans="1:148" s="36" customFormat="1" x14ac:dyDescent="0.15">
      <c r="A7" s="28"/>
      <c r="B7" s="37">
        <v>2020</v>
      </c>
      <c r="C7" s="37">
        <v>222216</v>
      </c>
      <c r="D7" s="37">
        <v>46</v>
      </c>
      <c r="E7" s="37">
        <v>17</v>
      </c>
      <c r="F7" s="37">
        <v>4</v>
      </c>
      <c r="G7" s="37">
        <v>0</v>
      </c>
      <c r="H7" s="37" t="s">
        <v>96</v>
      </c>
      <c r="I7" s="37" t="s">
        <v>97</v>
      </c>
      <c r="J7" s="37" t="s">
        <v>98</v>
      </c>
      <c r="K7" s="37" t="s">
        <v>99</v>
      </c>
      <c r="L7" s="37" t="s">
        <v>100</v>
      </c>
      <c r="M7" s="37" t="s">
        <v>101</v>
      </c>
      <c r="N7" s="38" t="s">
        <v>102</v>
      </c>
      <c r="O7" s="38">
        <v>65.34</v>
      </c>
      <c r="P7" s="38">
        <v>6.29</v>
      </c>
      <c r="Q7" s="38">
        <v>94.16</v>
      </c>
      <c r="R7" s="38">
        <v>2872</v>
      </c>
      <c r="S7" s="38">
        <v>59057</v>
      </c>
      <c r="T7" s="38">
        <v>86.56</v>
      </c>
      <c r="U7" s="38">
        <v>682.27</v>
      </c>
      <c r="V7" s="38">
        <v>3710</v>
      </c>
      <c r="W7" s="38">
        <v>1.1299999999999999</v>
      </c>
      <c r="X7" s="38">
        <v>3283.19</v>
      </c>
      <c r="Y7" s="38" t="s">
        <v>102</v>
      </c>
      <c r="Z7" s="38" t="s">
        <v>102</v>
      </c>
      <c r="AA7" s="38">
        <v>106.58</v>
      </c>
      <c r="AB7" s="38">
        <v>102.77</v>
      </c>
      <c r="AC7" s="38">
        <v>105.43</v>
      </c>
      <c r="AD7" s="38" t="s">
        <v>102</v>
      </c>
      <c r="AE7" s="38" t="s">
        <v>102</v>
      </c>
      <c r="AF7" s="38">
        <v>101.72</v>
      </c>
      <c r="AG7" s="38">
        <v>102.73</v>
      </c>
      <c r="AH7" s="38">
        <v>105.78</v>
      </c>
      <c r="AI7" s="38">
        <v>104.83</v>
      </c>
      <c r="AJ7" s="38" t="s">
        <v>102</v>
      </c>
      <c r="AK7" s="38" t="s">
        <v>102</v>
      </c>
      <c r="AL7" s="38">
        <v>0</v>
      </c>
      <c r="AM7" s="38">
        <v>0</v>
      </c>
      <c r="AN7" s="38">
        <v>0</v>
      </c>
      <c r="AO7" s="38" t="s">
        <v>102</v>
      </c>
      <c r="AP7" s="38" t="s">
        <v>102</v>
      </c>
      <c r="AQ7" s="38">
        <v>112.88</v>
      </c>
      <c r="AR7" s="38">
        <v>94.97</v>
      </c>
      <c r="AS7" s="38">
        <v>63.96</v>
      </c>
      <c r="AT7" s="38">
        <v>61.55</v>
      </c>
      <c r="AU7" s="38" t="s">
        <v>102</v>
      </c>
      <c r="AV7" s="38" t="s">
        <v>102</v>
      </c>
      <c r="AW7" s="38">
        <v>42.76</v>
      </c>
      <c r="AX7" s="38">
        <v>33.99</v>
      </c>
      <c r="AY7" s="38">
        <v>55.06</v>
      </c>
      <c r="AZ7" s="38" t="s">
        <v>102</v>
      </c>
      <c r="BA7" s="38" t="s">
        <v>102</v>
      </c>
      <c r="BB7" s="38">
        <v>49.18</v>
      </c>
      <c r="BC7" s="38">
        <v>47.72</v>
      </c>
      <c r="BD7" s="38">
        <v>44.24</v>
      </c>
      <c r="BE7" s="38">
        <v>45.34</v>
      </c>
      <c r="BF7" s="38" t="s">
        <v>102</v>
      </c>
      <c r="BG7" s="38" t="s">
        <v>102</v>
      </c>
      <c r="BH7" s="38">
        <v>0</v>
      </c>
      <c r="BI7" s="38">
        <v>0</v>
      </c>
      <c r="BJ7" s="38">
        <v>0</v>
      </c>
      <c r="BK7" s="38" t="s">
        <v>102</v>
      </c>
      <c r="BL7" s="38" t="s">
        <v>102</v>
      </c>
      <c r="BM7" s="38">
        <v>1194.1500000000001</v>
      </c>
      <c r="BN7" s="38">
        <v>1206.79</v>
      </c>
      <c r="BO7" s="38">
        <v>1258.43</v>
      </c>
      <c r="BP7" s="38">
        <v>1260.21</v>
      </c>
      <c r="BQ7" s="38" t="s">
        <v>102</v>
      </c>
      <c r="BR7" s="38" t="s">
        <v>102</v>
      </c>
      <c r="BS7" s="38">
        <v>70.489999999999995</v>
      </c>
      <c r="BT7" s="38">
        <v>76.180000000000007</v>
      </c>
      <c r="BU7" s="38">
        <v>87.51</v>
      </c>
      <c r="BV7" s="38" t="s">
        <v>102</v>
      </c>
      <c r="BW7" s="38" t="s">
        <v>102</v>
      </c>
      <c r="BX7" s="38">
        <v>72.260000000000005</v>
      </c>
      <c r="BY7" s="38">
        <v>71.84</v>
      </c>
      <c r="BZ7" s="38">
        <v>73.36</v>
      </c>
      <c r="CA7" s="38">
        <v>75.290000000000006</v>
      </c>
      <c r="CB7" s="38" t="s">
        <v>102</v>
      </c>
      <c r="CC7" s="38" t="s">
        <v>102</v>
      </c>
      <c r="CD7" s="38">
        <v>164.88</v>
      </c>
      <c r="CE7" s="38">
        <v>164.57</v>
      </c>
      <c r="CF7" s="38">
        <v>162.54</v>
      </c>
      <c r="CG7" s="38" t="s">
        <v>102</v>
      </c>
      <c r="CH7" s="38" t="s">
        <v>102</v>
      </c>
      <c r="CI7" s="38">
        <v>230.02</v>
      </c>
      <c r="CJ7" s="38">
        <v>228.47</v>
      </c>
      <c r="CK7" s="38">
        <v>224.88</v>
      </c>
      <c r="CL7" s="38">
        <v>215.41</v>
      </c>
      <c r="CM7" s="38" t="s">
        <v>102</v>
      </c>
      <c r="CN7" s="38" t="s">
        <v>102</v>
      </c>
      <c r="CO7" s="38">
        <v>24.65</v>
      </c>
      <c r="CP7" s="38">
        <v>24.45</v>
      </c>
      <c r="CQ7" s="38">
        <v>64.430000000000007</v>
      </c>
      <c r="CR7" s="38" t="s">
        <v>102</v>
      </c>
      <c r="CS7" s="38" t="s">
        <v>102</v>
      </c>
      <c r="CT7" s="38">
        <v>42.56</v>
      </c>
      <c r="CU7" s="38">
        <v>42.47</v>
      </c>
      <c r="CV7" s="38">
        <v>42.4</v>
      </c>
      <c r="CW7" s="38">
        <v>42.9</v>
      </c>
      <c r="CX7" s="38" t="s">
        <v>102</v>
      </c>
      <c r="CY7" s="38" t="s">
        <v>102</v>
      </c>
      <c r="CZ7" s="38">
        <v>83.28</v>
      </c>
      <c r="DA7" s="38">
        <v>84.09</v>
      </c>
      <c r="DB7" s="38">
        <v>84.99</v>
      </c>
      <c r="DC7" s="38" t="s">
        <v>102</v>
      </c>
      <c r="DD7" s="38" t="s">
        <v>102</v>
      </c>
      <c r="DE7" s="38">
        <v>83.32</v>
      </c>
      <c r="DF7" s="38">
        <v>83.75</v>
      </c>
      <c r="DG7" s="38">
        <v>84.19</v>
      </c>
      <c r="DH7" s="38">
        <v>84.75</v>
      </c>
      <c r="DI7" s="38" t="s">
        <v>102</v>
      </c>
      <c r="DJ7" s="38" t="s">
        <v>102</v>
      </c>
      <c r="DK7" s="38">
        <v>3.24</v>
      </c>
      <c r="DL7" s="38">
        <v>6.25</v>
      </c>
      <c r="DM7" s="38">
        <v>9.18</v>
      </c>
      <c r="DN7" s="38" t="s">
        <v>102</v>
      </c>
      <c r="DO7" s="38" t="s">
        <v>102</v>
      </c>
      <c r="DP7" s="38">
        <v>24.68</v>
      </c>
      <c r="DQ7" s="38">
        <v>24.68</v>
      </c>
      <c r="DR7" s="38">
        <v>21.36</v>
      </c>
      <c r="DS7" s="38">
        <v>23.6</v>
      </c>
      <c r="DT7" s="38" t="s">
        <v>102</v>
      </c>
      <c r="DU7" s="38" t="s">
        <v>102</v>
      </c>
      <c r="DV7" s="38">
        <v>0</v>
      </c>
      <c r="DW7" s="38">
        <v>0</v>
      </c>
      <c r="DX7" s="38">
        <v>0</v>
      </c>
      <c r="DY7" s="38" t="s">
        <v>102</v>
      </c>
      <c r="DZ7" s="38" t="s">
        <v>102</v>
      </c>
      <c r="EA7" s="38">
        <v>0.01</v>
      </c>
      <c r="EB7" s="38">
        <v>8.6199999999999992</v>
      </c>
      <c r="EC7" s="38">
        <v>0.01</v>
      </c>
      <c r="ED7" s="38">
        <v>0.01</v>
      </c>
      <c r="EE7" s="38" t="s">
        <v>102</v>
      </c>
      <c r="EF7" s="38" t="s">
        <v>102</v>
      </c>
      <c r="EG7" s="38">
        <v>0</v>
      </c>
      <c r="EH7" s="38">
        <v>0</v>
      </c>
      <c r="EI7" s="38">
        <v>0</v>
      </c>
      <c r="EJ7" s="38" t="s">
        <v>102</v>
      </c>
      <c r="EK7" s="38" t="s">
        <v>102</v>
      </c>
      <c r="EL7" s="38">
        <v>0.13</v>
      </c>
      <c r="EM7" s="38">
        <v>0.36</v>
      </c>
      <c r="EN7" s="38">
        <v>0.39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111</v>
      </c>
      <c r="D13" t="s">
        <v>110</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