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ktGX4caTN62ONWsp+0lsYoIylajgv1Xku8A1Lz3wzd/pG2m6sf46/E1fQJ1R77CoeNVIYbEBH+wF/RLlv8Aw==" workbookSaltValue="2GnTmKhkW7dU0hsi3OXSag=="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<sst xmlns="http://schemas.openxmlformats.org/spreadsheetml/2006/main" xmlns:r="http://schemas.openxmlformats.org/officeDocument/2006/relationships" count="115" uniqueCount="115">
  <si>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</si>
  <si>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</si>
  <si>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</si>
  <si>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</si>
  <si>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</si>
  <si>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</si>
  <si>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</si>
  <si>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</si>
  <si>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</si>
  <si>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</si>
  <si>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</si>
  <si>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</si>
  <si>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</si>
  <si>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</si>
  <si>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</si>
  <si>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</si>
  <si>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</si>
  <si>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</si>
  <si>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</si>
  <si>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</si>
  <si>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　下水道経営の状況が厳しさを増す中にあっても、事業、サービスの提供を安定的に継続できるよう、中長期的な視点に立った経営を行い、徹底した効率化、経営健全化に取り組むことが必要と考える。
　また、計画的かつ合理的な経営を行うことにより、経営基盤の強化と財政マネジメントの向上を実現していくことが大切である。</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</si>
  <si>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</si>
  <si>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</si>
  <si>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</si>
  <si>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</si>
  <si>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</si>
  <si>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</si>
  <si>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</si>
  <si>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</si>
  <si>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</si>
  <si>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</si>
  <si>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</si>
  <si>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</si>
  <si>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</si>
  <si>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</si>
  <si>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</si>
  <si>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</si>
  <si>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</si>
  <si>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</si>
  <si>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</si>
  <si>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</si>
  <si>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</si>
  <si>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</si>
  <si>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</si>
  <si>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</si>
  <si>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</si>
  <si>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</si>
  <si>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</si>
  <si>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</si>
  <si>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</si>
  <si>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</si>
  <si>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</si>
  <si>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</si>
  <si>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</si>
  <si>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</si>
  <si>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</si>
  <si>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</si>
  <si>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</si>
  <si>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</si>
  <si>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</si>
  <si>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</si>
  <si>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</si>
  <si>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</si>
  <si>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</si>
  <si>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</si>
  <si>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</si>
  <si>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</si>
  <si>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</si>
  <si>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</si>
  <si>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</si>
  <si>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</si>
  <si>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</si>
  <si>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</si>
  <si>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</si>
  <si>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</si>
  <si>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</si>
  <si>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</si>
  <si>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</si>
  <si>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</si>
  <si>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</si>
  <si>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</si>
  <si>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</si>
  <si>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</si>
  <si>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</si>
  <si>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</si>
  <si>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</si>
  <si>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</si>
  <si>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</si>
  <si>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</si>
  <si>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</si>
  <si>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</si>
  <si>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</si>
  <si>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</si>
  <si>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</si>
  <si>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</si>
  <si>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</si>
  <si>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</si>
  <si>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湖西市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</si>
  <si>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</si>
  <si>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</si>
  <si>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</si>
  <si>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</si>
  <si>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</si>
  <si>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</si>
  <si>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</si>
  <si>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</si>
  <si>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</si>
  <si>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</si>
  <si>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</si>
  <si>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</si>
  <si>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</si>
  <si>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</si>
  <si>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</si>
  <si>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
　当該年度の経常収支比率は、単年度の収支が黒字であることを示す100％以上を確保した。今後も更なる経費削減や更新投資等に充てるための財源確保のため経営改善に努める。
②累積欠損比率
　0％であり、累積欠損金比率は発生していない。経営の健全化については問題ないと考える。
③流動比率
　建設改良費等の財源に充てるための企業債が含まれており、将来的にこの財源により整備された施設から償還・返済の原資を使用料収入等により得ることが予想される。
④企業債残高対事業規模比率
　企業債残高対事業規模比率については、一般会計繰入金の運用を反映したため、0％となっている。
⑤経費回収率
　100％未満であるが、更なる下水道接続率向上と汚水処理費の節減に努める。
⑥汚水処理原価
　高度処理を実施しているため全国平均より高めとなっているが、類似団体の平均値は下回る。
⑦施設利用率
　類似団体、全国平均値、普及率から判断すると妥当と考える。
⑧水洗化率
　年々上昇傾向にあるが、100％未満である。使用料収入の増加を図るため、更なる水洗化率向上への取り組みが必要である。</t>
  </si>
  <si>
    <t>①有形固定資産減価償却率
　法定耐用年数に近い資産が少ないため、数値は類似団体及び全国平均と比べて低い。将来的にはこの指標を検討し、施設の改築等を推測することは重要と考える。
②管渠老朽化率
　法定耐用年数を経過した管渠はないが、将来に備えて管渠の改築をシミュレーションする必要がある。
③管渠改善率
　当市は下水道事業に着手して比較的年数が浅く、現在でも面整備を進めている状況にあることから、管渠の更新は実施していない。
　将来の改築・更新時のため、計画的かつ効率的な維持管理・改築更新の準備をしておく必要がある。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</si>
</sst>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0.13</c:v>
                </c:pt>
                <c:pt idx="2">
                  <c:v>0.36</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24.65</c:v>
                </c:pt>
                <c:pt idx="2">
                  <c:v>24.45</c:v>
                </c:pt>
                <c:pt idx="3">
                  <c:v>64.430000000000007</c:v>
                </c:pt>
                <c:pt idx="4">
                  <c:v>68.22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42.56</c:v>
                </c:pt>
                <c:pt idx="2">
                  <c:v>42.47</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83.28</c:v>
                </c:pt>
                <c:pt idx="2">
                  <c:v>84.09</c:v>
                </c:pt>
                <c:pt idx="3">
                  <c:v>84.99</c:v>
                </c:pt>
                <c:pt idx="4">
                  <c:v>84.04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83.32</c:v>
                </c:pt>
                <c:pt idx="2">
                  <c:v>83.75</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106.58</c:v>
                </c:pt>
                <c:pt idx="2">
                  <c:v>102.77</c:v>
                </c:pt>
                <c:pt idx="3">
                  <c:v>105.43</c:v>
                </c:pt>
                <c:pt idx="4">
                  <c:v>100.99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101.72</c:v>
                </c:pt>
                <c:pt idx="2">
                  <c:v>102.73</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3.24</c:v>
                </c:pt>
                <c:pt idx="2">
                  <c:v>6.25</c:v>
                </c:pt>
                <c:pt idx="3">
                  <c:v>9.18</c:v>
                </c:pt>
                <c:pt idx="4">
                  <c:v>11.88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24.68</c:v>
                </c:pt>
                <c:pt idx="2">
                  <c:v>24.68</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1.e-002</c:v>
                </c:pt>
                <c:pt idx="2">
                  <c:v>8.6199999999999992</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112.88</c:v>
                </c:pt>
                <c:pt idx="2">
                  <c:v>94.97</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42.76</c:v>
                </c:pt>
                <c:pt idx="2">
                  <c:v>33.99</c:v>
                </c:pt>
                <c:pt idx="3">
                  <c:v>55.06</c:v>
                </c:pt>
                <c:pt idx="4">
                  <c:v>48.55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49.18</c:v>
                </c:pt>
                <c:pt idx="2">
                  <c:v>47.72</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1194.1500000000001</c:v>
                </c:pt>
                <c:pt idx="2">
                  <c:v>1206.79</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70.489999999999995</c:v>
                </c:pt>
                <c:pt idx="2">
                  <c:v>76.180000000000007</c:v>
                </c:pt>
                <c:pt idx="3">
                  <c:v>87.51</c:v>
                </c:pt>
                <c:pt idx="4">
                  <c:v>86.92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72.260000000000005</c:v>
                </c:pt>
                <c:pt idx="2">
                  <c:v>71.84</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164.88</c:v>
                </c:pt>
                <c:pt idx="2">
                  <c:v>164.57</c:v>
                </c:pt>
                <c:pt idx="3">
                  <c:v>162.54</c:v>
                </c:pt>
                <c:pt idx="4">
                  <c:v>163.69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230.02</c:v>
                </c:pt>
                <c:pt idx="2">
                  <c:v>228.47</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湖西市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21</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58643</v>
      </c>
      <c r="AM8" s="21"/>
      <c r="AN8" s="21"/>
      <c r="AO8" s="21"/>
      <c r="AP8" s="21"/>
      <c r="AQ8" s="21"/>
      <c r="AR8" s="21"/>
      <c r="AS8" s="21"/>
      <c r="AT8" s="7">
        <f>データ!T6</f>
        <v>86.56</v>
      </c>
      <c r="AU8" s="7"/>
      <c r="AV8" s="7"/>
      <c r="AW8" s="7"/>
      <c r="AX8" s="7"/>
      <c r="AY8" s="7"/>
      <c r="AZ8" s="7"/>
      <c r="BA8" s="7"/>
      <c r="BB8" s="7">
        <f>データ!U6</f>
        <v>677.48</v>
      </c>
      <c r="BC8" s="7"/>
      <c r="BD8" s="7"/>
      <c r="BE8" s="7"/>
      <c r="BF8" s="7"/>
      <c r="BG8" s="7"/>
      <c r="BH8" s="7"/>
      <c r="BI8" s="7"/>
      <c r="BJ8" s="3"/>
      <c r="BK8" s="3"/>
      <c r="BL8" s="27" t="s">
        <v>14</v>
      </c>
      <c r="BM8" s="37"/>
      <c r="BN8" s="44" t="s">
        <v>23</v>
      </c>
      <c r="BO8" s="44"/>
      <c r="BP8" s="44"/>
      <c r="BQ8" s="44"/>
      <c r="BR8" s="44"/>
      <c r="BS8" s="44"/>
      <c r="BT8" s="44"/>
      <c r="BU8" s="44"/>
      <c r="BV8" s="44"/>
      <c r="BW8" s="44"/>
      <c r="BX8" s="44"/>
      <c r="BY8" s="48"/>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63.06</v>
      </c>
      <c r="J10" s="7"/>
      <c r="K10" s="7"/>
      <c r="L10" s="7"/>
      <c r="M10" s="7"/>
      <c r="N10" s="7"/>
      <c r="O10" s="7"/>
      <c r="P10" s="7">
        <f>データ!P6</f>
        <v>6.32</v>
      </c>
      <c r="Q10" s="7"/>
      <c r="R10" s="7"/>
      <c r="S10" s="7"/>
      <c r="T10" s="7"/>
      <c r="U10" s="7"/>
      <c r="V10" s="7"/>
      <c r="W10" s="7">
        <f>データ!Q6</f>
        <v>96.87</v>
      </c>
      <c r="X10" s="7"/>
      <c r="Y10" s="7"/>
      <c r="Z10" s="7"/>
      <c r="AA10" s="7"/>
      <c r="AB10" s="7"/>
      <c r="AC10" s="7"/>
      <c r="AD10" s="21">
        <f>データ!R6</f>
        <v>2872</v>
      </c>
      <c r="AE10" s="21"/>
      <c r="AF10" s="21"/>
      <c r="AG10" s="21"/>
      <c r="AH10" s="21"/>
      <c r="AI10" s="21"/>
      <c r="AJ10" s="21"/>
      <c r="AK10" s="2"/>
      <c r="AL10" s="21">
        <f>データ!V6</f>
        <v>3703</v>
      </c>
      <c r="AM10" s="21"/>
      <c r="AN10" s="21"/>
      <c r="AO10" s="21"/>
      <c r="AP10" s="21"/>
      <c r="AQ10" s="21"/>
      <c r="AR10" s="21"/>
      <c r="AS10" s="21"/>
      <c r="AT10" s="7">
        <f>データ!W6</f>
        <v>1.1599999999999999</v>
      </c>
      <c r="AU10" s="7"/>
      <c r="AV10" s="7"/>
      <c r="AW10" s="7"/>
      <c r="AX10" s="7"/>
      <c r="AY10" s="7"/>
      <c r="AZ10" s="7"/>
      <c r="BA10" s="7"/>
      <c r="BB10" s="7">
        <f>データ!X6</f>
        <v>3192.24</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20</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46</v>
      </c>
      <c r="C84" s="12"/>
      <c r="D84" s="12"/>
      <c r="E84" s="12" t="s">
        <v>48</v>
      </c>
      <c r="F84" s="12" t="s">
        <v>49</v>
      </c>
      <c r="G84" s="12" t="s">
        <v>50</v>
      </c>
      <c r="H84" s="12" t="s">
        <v>43</v>
      </c>
      <c r="I84" s="12" t="s">
        <v>9</v>
      </c>
      <c r="J84" s="12" t="s">
        <v>51</v>
      </c>
      <c r="K84" s="12" t="s">
        <v>52</v>
      </c>
      <c r="L84" s="12" t="s">
        <v>35</v>
      </c>
      <c r="M84" s="12" t="s">
        <v>38</v>
      </c>
      <c r="N84" s="12" t="s">
        <v>54</v>
      </c>
      <c r="O84" s="12" t="s">
        <v>56</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aFJ3O0BDFXzpNacyamDGdipW5qSAJOsyZKqdPUbxGc0LRrh0pJ1Ibw7Tujsi42IkjC6jhGuDRwDnWPp75g4vA==" saltValue="UzSV4LPv86+1g1lPByzvQ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22</v>
      </c>
      <c r="B3" s="58" t="s">
        <v>34</v>
      </c>
      <c r="C3" s="58" t="s">
        <v>60</v>
      </c>
      <c r="D3" s="58" t="s">
        <v>61</v>
      </c>
      <c r="E3" s="58" t="s">
        <v>4</v>
      </c>
      <c r="F3" s="58" t="s">
        <v>3</v>
      </c>
      <c r="G3" s="58" t="s">
        <v>27</v>
      </c>
      <c r="H3" s="65" t="s">
        <v>62</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16</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59</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46</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222216</v>
      </c>
      <c r="D6" s="61">
        <f t="shared" si="1"/>
        <v>46</v>
      </c>
      <c r="E6" s="61">
        <f t="shared" si="1"/>
        <v>17</v>
      </c>
      <c r="F6" s="61">
        <f t="shared" si="1"/>
        <v>4</v>
      </c>
      <c r="G6" s="61">
        <f t="shared" si="1"/>
        <v>0</v>
      </c>
      <c r="H6" s="61" t="str">
        <f t="shared" si="1"/>
        <v>静岡県　湖西市</v>
      </c>
      <c r="I6" s="61" t="str">
        <f t="shared" si="1"/>
        <v>法適用</v>
      </c>
      <c r="J6" s="61" t="str">
        <f t="shared" si="1"/>
        <v>下水道事業</v>
      </c>
      <c r="K6" s="61" t="str">
        <f t="shared" si="1"/>
        <v>特定環境保全公共下水道</v>
      </c>
      <c r="L6" s="61" t="str">
        <f t="shared" si="1"/>
        <v>D2</v>
      </c>
      <c r="M6" s="61" t="str">
        <f t="shared" si="1"/>
        <v>非設置</v>
      </c>
      <c r="N6" s="70" t="str">
        <f t="shared" si="1"/>
        <v>-</v>
      </c>
      <c r="O6" s="70">
        <f t="shared" si="1"/>
        <v>63.06</v>
      </c>
      <c r="P6" s="70">
        <f t="shared" si="1"/>
        <v>6.32</v>
      </c>
      <c r="Q6" s="70">
        <f t="shared" si="1"/>
        <v>96.87</v>
      </c>
      <c r="R6" s="70">
        <f t="shared" si="1"/>
        <v>2872</v>
      </c>
      <c r="S6" s="70">
        <f t="shared" si="1"/>
        <v>58643</v>
      </c>
      <c r="T6" s="70">
        <f t="shared" si="1"/>
        <v>86.56</v>
      </c>
      <c r="U6" s="70">
        <f t="shared" si="1"/>
        <v>677.48</v>
      </c>
      <c r="V6" s="70">
        <f t="shared" si="1"/>
        <v>3703</v>
      </c>
      <c r="W6" s="70">
        <f t="shared" si="1"/>
        <v>1.1599999999999999</v>
      </c>
      <c r="X6" s="70">
        <f t="shared" si="1"/>
        <v>3192.24</v>
      </c>
      <c r="Y6" s="78" t="str">
        <f t="shared" ref="Y6:AH6" si="2">IF(Y7="",NA(),Y7)</f>
        <v>-</v>
      </c>
      <c r="Z6" s="78">
        <f t="shared" si="2"/>
        <v>106.58</v>
      </c>
      <c r="AA6" s="78">
        <f t="shared" si="2"/>
        <v>102.77</v>
      </c>
      <c r="AB6" s="78">
        <f t="shared" si="2"/>
        <v>105.43</v>
      </c>
      <c r="AC6" s="78">
        <f t="shared" si="2"/>
        <v>100.99</v>
      </c>
      <c r="AD6" s="78" t="str">
        <f t="shared" si="2"/>
        <v>-</v>
      </c>
      <c r="AE6" s="78">
        <f t="shared" si="2"/>
        <v>101.72</v>
      </c>
      <c r="AF6" s="78">
        <f t="shared" si="2"/>
        <v>102.73</v>
      </c>
      <c r="AG6" s="78">
        <f t="shared" si="2"/>
        <v>105.78</v>
      </c>
      <c r="AH6" s="78">
        <f t="shared" si="2"/>
        <v>106.09</v>
      </c>
      <c r="AI6" s="70" t="str">
        <f>IF(AI7="","",IF(AI7="-","【-】","【"&amp;SUBSTITUTE(TEXT(AI7,"#,##0.00"),"-","△")&amp;"】"))</f>
        <v>【105.35】</v>
      </c>
      <c r="AJ6" s="78" t="str">
        <f t="shared" ref="AJ6:AS6" si="3">IF(AJ7="",NA(),AJ7)</f>
        <v>-</v>
      </c>
      <c r="AK6" s="70">
        <f t="shared" si="3"/>
        <v>0</v>
      </c>
      <c r="AL6" s="70">
        <f t="shared" si="3"/>
        <v>0</v>
      </c>
      <c r="AM6" s="70">
        <f t="shared" si="3"/>
        <v>0</v>
      </c>
      <c r="AN6" s="70">
        <f t="shared" si="3"/>
        <v>0</v>
      </c>
      <c r="AO6" s="78" t="str">
        <f t="shared" si="3"/>
        <v>-</v>
      </c>
      <c r="AP6" s="78">
        <f t="shared" si="3"/>
        <v>112.88</v>
      </c>
      <c r="AQ6" s="78">
        <f t="shared" si="3"/>
        <v>94.97</v>
      </c>
      <c r="AR6" s="78">
        <f t="shared" si="3"/>
        <v>63.96</v>
      </c>
      <c r="AS6" s="78">
        <f t="shared" si="3"/>
        <v>69.42</v>
      </c>
      <c r="AT6" s="70" t="str">
        <f>IF(AT7="","",IF(AT7="-","【-】","【"&amp;SUBSTITUTE(TEXT(AT7,"#,##0.00"),"-","△")&amp;"】"))</f>
        <v>【63.89】</v>
      </c>
      <c r="AU6" s="78" t="str">
        <f t="shared" ref="AU6:BD6" si="4">IF(AU7="",NA(),AU7)</f>
        <v>-</v>
      </c>
      <c r="AV6" s="78">
        <f t="shared" si="4"/>
        <v>42.76</v>
      </c>
      <c r="AW6" s="78">
        <f t="shared" si="4"/>
        <v>33.99</v>
      </c>
      <c r="AX6" s="78">
        <f t="shared" si="4"/>
        <v>55.06</v>
      </c>
      <c r="AY6" s="78">
        <f t="shared" si="4"/>
        <v>48.55</v>
      </c>
      <c r="AZ6" s="78" t="str">
        <f t="shared" si="4"/>
        <v>-</v>
      </c>
      <c r="BA6" s="78">
        <f t="shared" si="4"/>
        <v>49.18</v>
      </c>
      <c r="BB6" s="78">
        <f t="shared" si="4"/>
        <v>47.72</v>
      </c>
      <c r="BC6" s="78">
        <f t="shared" si="4"/>
        <v>44.24</v>
      </c>
      <c r="BD6" s="78">
        <f t="shared" si="4"/>
        <v>43.07</v>
      </c>
      <c r="BE6" s="70" t="str">
        <f>IF(BE7="","",IF(BE7="-","【-】","【"&amp;SUBSTITUTE(TEXT(BE7,"#,##0.00"),"-","△")&amp;"】"))</f>
        <v>【44.07】</v>
      </c>
      <c r="BF6" s="78" t="str">
        <f t="shared" ref="BF6:BO6" si="5">IF(BF7="",NA(),BF7)</f>
        <v>-</v>
      </c>
      <c r="BG6" s="70">
        <f t="shared" si="5"/>
        <v>0</v>
      </c>
      <c r="BH6" s="70">
        <f t="shared" si="5"/>
        <v>0</v>
      </c>
      <c r="BI6" s="70">
        <f t="shared" si="5"/>
        <v>0</v>
      </c>
      <c r="BJ6" s="70">
        <f t="shared" si="5"/>
        <v>0</v>
      </c>
      <c r="BK6" s="78" t="str">
        <f t="shared" si="5"/>
        <v>-</v>
      </c>
      <c r="BL6" s="78">
        <f t="shared" si="5"/>
        <v>1194.1500000000001</v>
      </c>
      <c r="BM6" s="78">
        <f t="shared" si="5"/>
        <v>1206.79</v>
      </c>
      <c r="BN6" s="78">
        <f t="shared" si="5"/>
        <v>1258.43</v>
      </c>
      <c r="BO6" s="78">
        <f t="shared" si="5"/>
        <v>1163.75</v>
      </c>
      <c r="BP6" s="70" t="str">
        <f>IF(BP7="","",IF(BP7="-","【-】","【"&amp;SUBSTITUTE(TEXT(BP7,"#,##0.00"),"-","△")&amp;"】"))</f>
        <v>【1,201.79】</v>
      </c>
      <c r="BQ6" s="78" t="str">
        <f t="shared" ref="BQ6:BZ6" si="6">IF(BQ7="",NA(),BQ7)</f>
        <v>-</v>
      </c>
      <c r="BR6" s="78">
        <f t="shared" si="6"/>
        <v>70.489999999999995</v>
      </c>
      <c r="BS6" s="78">
        <f t="shared" si="6"/>
        <v>76.180000000000007</v>
      </c>
      <c r="BT6" s="78">
        <f t="shared" si="6"/>
        <v>87.51</v>
      </c>
      <c r="BU6" s="78">
        <f t="shared" si="6"/>
        <v>86.92</v>
      </c>
      <c r="BV6" s="78" t="str">
        <f t="shared" si="6"/>
        <v>-</v>
      </c>
      <c r="BW6" s="78">
        <f t="shared" si="6"/>
        <v>72.260000000000005</v>
      </c>
      <c r="BX6" s="78">
        <f t="shared" si="6"/>
        <v>71.84</v>
      </c>
      <c r="BY6" s="78">
        <f t="shared" si="6"/>
        <v>73.36</v>
      </c>
      <c r="BZ6" s="78">
        <f t="shared" si="6"/>
        <v>72.599999999999994</v>
      </c>
      <c r="CA6" s="70" t="str">
        <f>IF(CA7="","",IF(CA7="-","【-】","【"&amp;SUBSTITUTE(TEXT(CA7,"#,##0.00"),"-","△")&amp;"】"))</f>
        <v>【75.31】</v>
      </c>
      <c r="CB6" s="78" t="str">
        <f t="shared" ref="CB6:CK6" si="7">IF(CB7="",NA(),CB7)</f>
        <v>-</v>
      </c>
      <c r="CC6" s="78">
        <f t="shared" si="7"/>
        <v>164.88</v>
      </c>
      <c r="CD6" s="78">
        <f t="shared" si="7"/>
        <v>164.57</v>
      </c>
      <c r="CE6" s="78">
        <f t="shared" si="7"/>
        <v>162.54</v>
      </c>
      <c r="CF6" s="78">
        <f t="shared" si="7"/>
        <v>163.69</v>
      </c>
      <c r="CG6" s="78" t="str">
        <f t="shared" si="7"/>
        <v>-</v>
      </c>
      <c r="CH6" s="78">
        <f t="shared" si="7"/>
        <v>230.02</v>
      </c>
      <c r="CI6" s="78">
        <f t="shared" si="7"/>
        <v>228.47</v>
      </c>
      <c r="CJ6" s="78">
        <f t="shared" si="7"/>
        <v>224.88</v>
      </c>
      <c r="CK6" s="78">
        <f t="shared" si="7"/>
        <v>228.64</v>
      </c>
      <c r="CL6" s="70" t="str">
        <f>IF(CL7="","",IF(CL7="-","【-】","【"&amp;SUBSTITUTE(TEXT(CL7,"#,##0.00"),"-","△")&amp;"】"))</f>
        <v>【216.39】</v>
      </c>
      <c r="CM6" s="78" t="str">
        <f t="shared" ref="CM6:CV6" si="8">IF(CM7="",NA(),CM7)</f>
        <v>-</v>
      </c>
      <c r="CN6" s="78">
        <f t="shared" si="8"/>
        <v>24.65</v>
      </c>
      <c r="CO6" s="78">
        <f t="shared" si="8"/>
        <v>24.45</v>
      </c>
      <c r="CP6" s="78">
        <f t="shared" si="8"/>
        <v>64.430000000000007</v>
      </c>
      <c r="CQ6" s="78">
        <f t="shared" si="8"/>
        <v>68.22</v>
      </c>
      <c r="CR6" s="78" t="str">
        <f t="shared" si="8"/>
        <v>-</v>
      </c>
      <c r="CS6" s="78">
        <f t="shared" si="8"/>
        <v>42.56</v>
      </c>
      <c r="CT6" s="78">
        <f t="shared" si="8"/>
        <v>42.47</v>
      </c>
      <c r="CU6" s="78">
        <f t="shared" si="8"/>
        <v>42.4</v>
      </c>
      <c r="CV6" s="78">
        <f t="shared" si="8"/>
        <v>42.28</v>
      </c>
      <c r="CW6" s="70" t="str">
        <f>IF(CW7="","",IF(CW7="-","【-】","【"&amp;SUBSTITUTE(TEXT(CW7,"#,##0.00"),"-","△")&amp;"】"))</f>
        <v>【42.57】</v>
      </c>
      <c r="CX6" s="78" t="str">
        <f t="shared" ref="CX6:DG6" si="9">IF(CX7="",NA(),CX7)</f>
        <v>-</v>
      </c>
      <c r="CY6" s="78">
        <f t="shared" si="9"/>
        <v>83.28</v>
      </c>
      <c r="CZ6" s="78">
        <f t="shared" si="9"/>
        <v>84.09</v>
      </c>
      <c r="DA6" s="78">
        <f t="shared" si="9"/>
        <v>84.99</v>
      </c>
      <c r="DB6" s="78">
        <f t="shared" si="9"/>
        <v>84.04</v>
      </c>
      <c r="DC6" s="78" t="str">
        <f t="shared" si="9"/>
        <v>-</v>
      </c>
      <c r="DD6" s="78">
        <f t="shared" si="9"/>
        <v>83.32</v>
      </c>
      <c r="DE6" s="78">
        <f t="shared" si="9"/>
        <v>83.75</v>
      </c>
      <c r="DF6" s="78">
        <f t="shared" si="9"/>
        <v>84.19</v>
      </c>
      <c r="DG6" s="78">
        <f t="shared" si="9"/>
        <v>84.34</v>
      </c>
      <c r="DH6" s="70" t="str">
        <f>IF(DH7="","",IF(DH7="-","【-】","【"&amp;SUBSTITUTE(TEXT(DH7,"#,##0.00"),"-","△")&amp;"】"))</f>
        <v>【85.24】</v>
      </c>
      <c r="DI6" s="78" t="str">
        <f t="shared" ref="DI6:DR6" si="10">IF(DI7="",NA(),DI7)</f>
        <v>-</v>
      </c>
      <c r="DJ6" s="78">
        <f t="shared" si="10"/>
        <v>3.24</v>
      </c>
      <c r="DK6" s="78">
        <f t="shared" si="10"/>
        <v>6.25</v>
      </c>
      <c r="DL6" s="78">
        <f t="shared" si="10"/>
        <v>9.18</v>
      </c>
      <c r="DM6" s="78">
        <f t="shared" si="10"/>
        <v>11.88</v>
      </c>
      <c r="DN6" s="78" t="str">
        <f t="shared" si="10"/>
        <v>-</v>
      </c>
      <c r="DO6" s="78">
        <f t="shared" si="10"/>
        <v>24.68</v>
      </c>
      <c r="DP6" s="78">
        <f t="shared" si="10"/>
        <v>24.68</v>
      </c>
      <c r="DQ6" s="78">
        <f t="shared" si="10"/>
        <v>21.36</v>
      </c>
      <c r="DR6" s="78">
        <f t="shared" si="10"/>
        <v>22.79</v>
      </c>
      <c r="DS6" s="70" t="str">
        <f>IF(DS7="","",IF(DS7="-","【-】","【"&amp;SUBSTITUTE(TEXT(DS7,"#,##0.00"),"-","△")&amp;"】"))</f>
        <v>【25.87】</v>
      </c>
      <c r="DT6" s="78" t="str">
        <f t="shared" ref="DT6:EC6" si="11">IF(DT7="",NA(),DT7)</f>
        <v>-</v>
      </c>
      <c r="DU6" s="70">
        <f t="shared" si="11"/>
        <v>0</v>
      </c>
      <c r="DV6" s="70">
        <f t="shared" si="11"/>
        <v>0</v>
      </c>
      <c r="DW6" s="70">
        <f t="shared" si="11"/>
        <v>0</v>
      </c>
      <c r="DX6" s="70">
        <f t="shared" si="11"/>
        <v>0</v>
      </c>
      <c r="DY6" s="78" t="str">
        <f t="shared" si="11"/>
        <v>-</v>
      </c>
      <c r="DZ6" s="78">
        <f t="shared" si="11"/>
        <v>1.e-002</v>
      </c>
      <c r="EA6" s="78">
        <f t="shared" si="11"/>
        <v>8.6199999999999992</v>
      </c>
      <c r="EB6" s="78">
        <f t="shared" si="11"/>
        <v>1.e-002</v>
      </c>
      <c r="EC6" s="78">
        <f t="shared" si="11"/>
        <v>1.e-002</v>
      </c>
      <c r="ED6" s="70" t="str">
        <f>IF(ED7="","",IF(ED7="-","【-】","【"&amp;SUBSTITUTE(TEXT(ED7,"#,##0.00"),"-","△")&amp;"】"))</f>
        <v>【0.01】</v>
      </c>
      <c r="EE6" s="78" t="str">
        <f t="shared" ref="EE6:EN6" si="12">IF(EE7="",NA(),EE7)</f>
        <v>-</v>
      </c>
      <c r="EF6" s="70">
        <f t="shared" si="12"/>
        <v>0</v>
      </c>
      <c r="EG6" s="70">
        <f t="shared" si="12"/>
        <v>0</v>
      </c>
      <c r="EH6" s="70">
        <f t="shared" si="12"/>
        <v>0</v>
      </c>
      <c r="EI6" s="70">
        <f t="shared" si="12"/>
        <v>0</v>
      </c>
      <c r="EJ6" s="78" t="str">
        <f t="shared" si="12"/>
        <v>-</v>
      </c>
      <c r="EK6" s="78">
        <f t="shared" si="12"/>
        <v>0.13</v>
      </c>
      <c r="EL6" s="78">
        <f t="shared" si="12"/>
        <v>0.36</v>
      </c>
      <c r="EM6" s="78">
        <f t="shared" si="12"/>
        <v>0.39</v>
      </c>
      <c r="EN6" s="78">
        <f t="shared" si="12"/>
        <v>0.1</v>
      </c>
      <c r="EO6" s="70" t="str">
        <f>IF(EO7="","",IF(EO7="-","【-】","【"&amp;SUBSTITUTE(TEXT(EO7,"#,##0.00"),"-","△")&amp;"】"))</f>
        <v>【0.15】</v>
      </c>
    </row>
    <row r="7" spans="1:148" s="55" customFormat="1">
      <c r="A7" s="56"/>
      <c r="B7" s="62">
        <v>2021</v>
      </c>
      <c r="C7" s="62">
        <v>222216</v>
      </c>
      <c r="D7" s="62">
        <v>46</v>
      </c>
      <c r="E7" s="62">
        <v>17</v>
      </c>
      <c r="F7" s="62">
        <v>4</v>
      </c>
      <c r="G7" s="62">
        <v>0</v>
      </c>
      <c r="H7" s="62" t="s">
        <v>97</v>
      </c>
      <c r="I7" s="62" t="s">
        <v>98</v>
      </c>
      <c r="J7" s="62" t="s">
        <v>99</v>
      </c>
      <c r="K7" s="62" t="s">
        <v>13</v>
      </c>
      <c r="L7" s="62" t="s">
        <v>100</v>
      </c>
      <c r="M7" s="62" t="s">
        <v>101</v>
      </c>
      <c r="N7" s="71" t="s">
        <v>102</v>
      </c>
      <c r="O7" s="71">
        <v>63.06</v>
      </c>
      <c r="P7" s="71">
        <v>6.32</v>
      </c>
      <c r="Q7" s="71">
        <v>96.87</v>
      </c>
      <c r="R7" s="71">
        <v>2872</v>
      </c>
      <c r="S7" s="71">
        <v>58643</v>
      </c>
      <c r="T7" s="71">
        <v>86.56</v>
      </c>
      <c r="U7" s="71">
        <v>677.48</v>
      </c>
      <c r="V7" s="71">
        <v>3703</v>
      </c>
      <c r="W7" s="71">
        <v>1.1599999999999999</v>
      </c>
      <c r="X7" s="71">
        <v>3192.24</v>
      </c>
      <c r="Y7" s="71" t="s">
        <v>102</v>
      </c>
      <c r="Z7" s="71">
        <v>106.58</v>
      </c>
      <c r="AA7" s="71">
        <v>102.77</v>
      </c>
      <c r="AB7" s="71">
        <v>105.43</v>
      </c>
      <c r="AC7" s="71">
        <v>100.99</v>
      </c>
      <c r="AD7" s="71" t="s">
        <v>102</v>
      </c>
      <c r="AE7" s="71">
        <v>101.72</v>
      </c>
      <c r="AF7" s="71">
        <v>102.73</v>
      </c>
      <c r="AG7" s="71">
        <v>105.78</v>
      </c>
      <c r="AH7" s="71">
        <v>106.09</v>
      </c>
      <c r="AI7" s="71">
        <v>105.35</v>
      </c>
      <c r="AJ7" s="71" t="s">
        <v>102</v>
      </c>
      <c r="AK7" s="71">
        <v>0</v>
      </c>
      <c r="AL7" s="71">
        <v>0</v>
      </c>
      <c r="AM7" s="71">
        <v>0</v>
      </c>
      <c r="AN7" s="71">
        <v>0</v>
      </c>
      <c r="AO7" s="71" t="s">
        <v>102</v>
      </c>
      <c r="AP7" s="71">
        <v>112.88</v>
      </c>
      <c r="AQ7" s="71">
        <v>94.97</v>
      </c>
      <c r="AR7" s="71">
        <v>63.96</v>
      </c>
      <c r="AS7" s="71">
        <v>69.42</v>
      </c>
      <c r="AT7" s="71">
        <v>63.89</v>
      </c>
      <c r="AU7" s="71" t="s">
        <v>102</v>
      </c>
      <c r="AV7" s="71">
        <v>42.76</v>
      </c>
      <c r="AW7" s="71">
        <v>33.99</v>
      </c>
      <c r="AX7" s="71">
        <v>55.06</v>
      </c>
      <c r="AY7" s="71">
        <v>48.55</v>
      </c>
      <c r="AZ7" s="71" t="s">
        <v>102</v>
      </c>
      <c r="BA7" s="71">
        <v>49.18</v>
      </c>
      <c r="BB7" s="71">
        <v>47.72</v>
      </c>
      <c r="BC7" s="71">
        <v>44.24</v>
      </c>
      <c r="BD7" s="71">
        <v>43.07</v>
      </c>
      <c r="BE7" s="71">
        <v>44.07</v>
      </c>
      <c r="BF7" s="71" t="s">
        <v>102</v>
      </c>
      <c r="BG7" s="71">
        <v>0</v>
      </c>
      <c r="BH7" s="71">
        <v>0</v>
      </c>
      <c r="BI7" s="71">
        <v>0</v>
      </c>
      <c r="BJ7" s="71">
        <v>0</v>
      </c>
      <c r="BK7" s="71" t="s">
        <v>102</v>
      </c>
      <c r="BL7" s="71">
        <v>1194.1500000000001</v>
      </c>
      <c r="BM7" s="71">
        <v>1206.79</v>
      </c>
      <c r="BN7" s="71">
        <v>1258.43</v>
      </c>
      <c r="BO7" s="71">
        <v>1163.75</v>
      </c>
      <c r="BP7" s="71">
        <v>1201.79</v>
      </c>
      <c r="BQ7" s="71" t="s">
        <v>102</v>
      </c>
      <c r="BR7" s="71">
        <v>70.489999999999995</v>
      </c>
      <c r="BS7" s="71">
        <v>76.180000000000007</v>
      </c>
      <c r="BT7" s="71">
        <v>87.51</v>
      </c>
      <c r="BU7" s="71">
        <v>86.92</v>
      </c>
      <c r="BV7" s="71" t="s">
        <v>102</v>
      </c>
      <c r="BW7" s="71">
        <v>72.260000000000005</v>
      </c>
      <c r="BX7" s="71">
        <v>71.84</v>
      </c>
      <c r="BY7" s="71">
        <v>73.36</v>
      </c>
      <c r="BZ7" s="71">
        <v>72.599999999999994</v>
      </c>
      <c r="CA7" s="71">
        <v>75.31</v>
      </c>
      <c r="CB7" s="71" t="s">
        <v>102</v>
      </c>
      <c r="CC7" s="71">
        <v>164.88</v>
      </c>
      <c r="CD7" s="71">
        <v>164.57</v>
      </c>
      <c r="CE7" s="71">
        <v>162.54</v>
      </c>
      <c r="CF7" s="71">
        <v>163.69</v>
      </c>
      <c r="CG7" s="71" t="s">
        <v>102</v>
      </c>
      <c r="CH7" s="71">
        <v>230.02</v>
      </c>
      <c r="CI7" s="71">
        <v>228.47</v>
      </c>
      <c r="CJ7" s="71">
        <v>224.88</v>
      </c>
      <c r="CK7" s="71">
        <v>228.64</v>
      </c>
      <c r="CL7" s="71">
        <v>216.39</v>
      </c>
      <c r="CM7" s="71" t="s">
        <v>102</v>
      </c>
      <c r="CN7" s="71">
        <v>24.65</v>
      </c>
      <c r="CO7" s="71">
        <v>24.45</v>
      </c>
      <c r="CP7" s="71">
        <v>64.430000000000007</v>
      </c>
      <c r="CQ7" s="71">
        <v>68.22</v>
      </c>
      <c r="CR7" s="71" t="s">
        <v>102</v>
      </c>
      <c r="CS7" s="71">
        <v>42.56</v>
      </c>
      <c r="CT7" s="71">
        <v>42.47</v>
      </c>
      <c r="CU7" s="71">
        <v>42.4</v>
      </c>
      <c r="CV7" s="71">
        <v>42.28</v>
      </c>
      <c r="CW7" s="71">
        <v>42.57</v>
      </c>
      <c r="CX7" s="71" t="s">
        <v>102</v>
      </c>
      <c r="CY7" s="71">
        <v>83.28</v>
      </c>
      <c r="CZ7" s="71">
        <v>84.09</v>
      </c>
      <c r="DA7" s="71">
        <v>84.99</v>
      </c>
      <c r="DB7" s="71">
        <v>84.04</v>
      </c>
      <c r="DC7" s="71" t="s">
        <v>102</v>
      </c>
      <c r="DD7" s="71">
        <v>83.32</v>
      </c>
      <c r="DE7" s="71">
        <v>83.75</v>
      </c>
      <c r="DF7" s="71">
        <v>84.19</v>
      </c>
      <c r="DG7" s="71">
        <v>84.34</v>
      </c>
      <c r="DH7" s="71">
        <v>85.24</v>
      </c>
      <c r="DI7" s="71" t="s">
        <v>102</v>
      </c>
      <c r="DJ7" s="71">
        <v>3.24</v>
      </c>
      <c r="DK7" s="71">
        <v>6.25</v>
      </c>
      <c r="DL7" s="71">
        <v>9.18</v>
      </c>
      <c r="DM7" s="71">
        <v>11.88</v>
      </c>
      <c r="DN7" s="71" t="s">
        <v>102</v>
      </c>
      <c r="DO7" s="71">
        <v>24.68</v>
      </c>
      <c r="DP7" s="71">
        <v>24.68</v>
      </c>
      <c r="DQ7" s="71">
        <v>21.36</v>
      </c>
      <c r="DR7" s="71">
        <v>22.79</v>
      </c>
      <c r="DS7" s="71">
        <v>25.87</v>
      </c>
      <c r="DT7" s="71" t="s">
        <v>102</v>
      </c>
      <c r="DU7" s="71">
        <v>0</v>
      </c>
      <c r="DV7" s="71">
        <v>0</v>
      </c>
      <c r="DW7" s="71">
        <v>0</v>
      </c>
      <c r="DX7" s="71">
        <v>0</v>
      </c>
      <c r="DY7" s="71" t="s">
        <v>102</v>
      </c>
      <c r="DZ7" s="71">
        <v>1.e-002</v>
      </c>
      <c r="EA7" s="71">
        <v>8.6199999999999992</v>
      </c>
      <c r="EB7" s="71">
        <v>1.e-002</v>
      </c>
      <c r="EC7" s="71">
        <v>1.e-002</v>
      </c>
      <c r="ED7" s="71">
        <v>1.e-002</v>
      </c>
      <c r="EE7" s="71" t="s">
        <v>102</v>
      </c>
      <c r="EF7" s="71">
        <v>0</v>
      </c>
      <c r="EG7" s="71">
        <v>0</v>
      </c>
      <c r="EH7" s="71">
        <v>0</v>
      </c>
      <c r="EI7" s="71">
        <v>0</v>
      </c>
      <c r="EJ7" s="71" t="s">
        <v>102</v>
      </c>
      <c r="EK7" s="71">
        <v>0.13</v>
      </c>
      <c r="EL7" s="71">
        <v>0.36</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2023-02-21T23:14:00Z</vt:filetime>
  </property>
</Properties>
</file>