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uropa\users\n_matsumoto\Downloads\1月29日〆切\提出用\"/>
    </mc:Choice>
  </mc:AlternateContent>
  <workbookProtection workbookAlgorithmName="SHA-512" workbookHashValue="ZkuxIHXPhDin51NTphRzbV1EC3O3tcjzh9ZmMrPC5y5hkLgqyO2wnpO6Sq/DYa7CIMksap9P+IIXKcIm6pGOCQ==" workbookSaltValue="3xf8NuNSkdxt6wWuAS0dV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<sst xmlns="http://schemas.openxmlformats.org/spreadsheetml/2006/main" count="231" uniqueCount="116">
  <si>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</si>
  <si>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</si>
  <si>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</si>
  <si>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</si>
  <si>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</si>
  <si>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</si>
  <si>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</si>
  <si>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</si>
  <si>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</si>
  <si>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</si>
  <si>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</si>
  <si>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</si>
  <si>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</si>
  <si>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</si>
  <si>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</si>
  <si>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</si>
  <si>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</si>
  <si>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</si>
  <si>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</si>
  <si>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</si>
  <si>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</si>
  <si>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</si>
  <si>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</si>
  <si>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</si>
  <si>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</si>
  <si>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</si>
  <si>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</si>
  <si>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</si>
  <si>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</si>
  <si>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</si>
  <si>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</si>
  <si>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</si>
  <si>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</si>
  <si>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</si>
  <si>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</si>
  <si>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</si>
  <si>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</si>
  <si>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</si>
  <si>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</si>
  <si>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</si>
  <si>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</si>
  <si>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</si>
  <si>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</si>
  <si>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</si>
  <si>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</si>
  <si>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</si>
  <si>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</si>
  <si>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</si>
  <si>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</si>
  <si>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</si>
  <si>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</si>
  <si>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</si>
  <si>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</si>
  <si>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</si>
  <si>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</si>
  <si>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</si>
  <si>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</si>
  <si>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</si>
  <si>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</si>
  <si>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</si>
  <si>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</si>
  <si>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</si>
  <si>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</si>
  <si>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</si>
  <si>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</si>
  <si>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</si>
  <si>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</si>
  <si>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</si>
  <si>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</si>
  <si>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</si>
  <si>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</si>
  <si>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</si>
  <si>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</si>
  <si>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</si>
  <si>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</si>
  <si>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</si>
  <si>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</si>
  <si>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</si>
  <si>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</si>
  <si>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</si>
  <si>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</si>
  <si>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</si>
  <si>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</si>
  <si>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</si>
  <si>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</si>
  <si>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</si>
  <si>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</si>
  <si>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</si>
  <si>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</si>
  <si>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</si>
  <si>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</si>
  <si>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</si>
  <si>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</si>
  <si>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</si>
  <si>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</si>
  <si>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</si>
  <si>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湖西市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</si>
  <si>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</si>
  <si>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</si>
  <si>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</si>
  <si>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</si>
  <si>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</si>
  <si>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</si>
  <si>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</si>
  <si>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</si>
  <si>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</si>
  <si>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</si>
  <si>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</si>
  <si>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</si>
  <si>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</si>
  <si>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</si>
  <si>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</si>
  <si>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</si>
  <si>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法定耐用年数に近い資産が少ないため、数値は類似団体及び全国平均と比べて低い。将来的にはこの指標を検討し、施設の改築等を推測することは重要と考える。
②管渠老朽化率
　法定耐用年数を経過した管渠はないが、将来に備えて管渠の改築をシミュレーションする必要がある。
③管渠改善率
　当市は下水道事業に着手して比較的年数が浅く、現在でも面整備を進めている状況にあることから、管渠の更新は実施していない。
　将来の改築・更新時のため、計画的かつ効率的な維持管理・改築更新の準備をしておく必要がある。</t>
    <phoneticPr fontId="4"/>
  </si>
  <si>
    <t>　下水道経営の状況が厳しさを増す中にあっても、事業、サービスの提供を安定的に継続できるよう、中長期的な視点に立った経営を行い、徹底した効率化、経営健全化に取り組むことが必要と考える。
　また、計画的かつ合理的な経営を行うことにより、経営基盤の強化と財政マネジメントの向上を実現していくことが大切である。</t>
    <phoneticPr fontId="4"/>
  </si>
  <si>
    <t>①経常収支比率
　当該年度の経常収支比率は、光熱水費高騰に伴う維持管理費の増加により、100％を確保することが出来なかったが、修繕費等の経費削減や使用料の改定等財源確保のため経営改善に努める。
②累積欠損比率
　0％であり、累積欠損金比率は発生していない。経営の健全化については問題ないと考える。
③流動比率
　建設改良費等の財源に充てるための企業債が含まれており、将来的にこの財源により整備された施設から償還・返済の原資を使用料収入等により得ることが予想される。
④企業債残高対事業規模比率
　企業債残高対事業規模比率については、一般会計繰入金の運用を反映したため、0％となっている。
⑤経費回収率
　100％未満であるため、更なる下水道接続率向上と汚水処理費の節減に努める。
⑥汚水処理原価
　高度処理を実施しているため全国平均より高めとなっているが、類似団体の平均値は下回る。
⑦施設利用率
　類似団体、全国平均値、普及率から判断すると妥当と考える。
⑧水洗化率
　年々上昇傾向にあるが、100％未満である。使用料収入の増加を図るため、更なる水洗化率向上への取り組みが必要である。</t>
    <rPh sb="1" eb="3">
      <t>ケイジョウ</t>
    </rPh>
    <rPh sb="3" eb="5">
      <t>シュウシ</t>
    </rPh>
    <rPh sb="5" eb="7">
      <t>ヒリツ</t>
    </rPh>
    <rPh sb="9" eb="11">
      <t>トウガイ</t>
    </rPh>
    <rPh sb="11" eb="13">
      <t>ネンド</t>
    </rPh>
    <rPh sb="14" eb="16">
      <t>ケイジョウ</t>
    </rPh>
    <rPh sb="16" eb="18">
      <t>シュウシ</t>
    </rPh>
    <rPh sb="18" eb="20">
      <t>ヒリツ</t>
    </rPh>
    <rPh sb="22" eb="26">
      <t>コウネツスイヒ</t>
    </rPh>
    <rPh sb="26" eb="28">
      <t>コウトウ</t>
    </rPh>
    <rPh sb="29" eb="30">
      <t>トモナ</t>
    </rPh>
    <rPh sb="31" eb="33">
      <t>イジ</t>
    </rPh>
    <rPh sb="33" eb="36">
      <t>カンリヒ</t>
    </rPh>
    <rPh sb="37" eb="39">
      <t>ゾウカ</t>
    </rPh>
    <rPh sb="48" eb="50">
      <t>カクホ</t>
    </rPh>
    <rPh sb="55" eb="57">
      <t>デキ</t>
    </rPh>
    <rPh sb="63" eb="66">
      <t>シュウゼンヒ</t>
    </rPh>
    <rPh sb="66" eb="67">
      <t>トウ</t>
    </rPh>
    <rPh sb="68" eb="70">
      <t>ケイヒ</t>
    </rPh>
    <rPh sb="70" eb="72">
      <t>サクゲン</t>
    </rPh>
    <rPh sb="73" eb="76">
      <t>シヨウリョウ</t>
    </rPh>
    <rPh sb="77" eb="79">
      <t>カイテイ</t>
    </rPh>
    <rPh sb="79" eb="80">
      <t>トウ</t>
    </rPh>
    <rPh sb="80" eb="82">
      <t>ザイゲン</t>
    </rPh>
    <rPh sb="82" eb="84">
      <t>カクホ</t>
    </rPh>
    <rPh sb="87" eb="89">
      <t>ケイエイ</t>
    </rPh>
    <rPh sb="89" eb="91">
      <t>カイゼン</t>
    </rPh>
    <rPh sb="92" eb="93">
      <t>ツト</t>
    </rPh>
    <rPh sb="99" eb="101">
      <t>ルイセキ</t>
    </rPh>
    <rPh sb="101" eb="103">
      <t>ケッソン</t>
    </rPh>
    <rPh sb="103" eb="105">
      <t>ヒリツ</t>
    </rPh>
    <rPh sb="113" eb="115">
      <t>ルイセキ</t>
    </rPh>
    <rPh sb="115" eb="117">
      <t>ケッソン</t>
    </rPh>
    <rPh sb="117" eb="118">
      <t>キン</t>
    </rPh>
    <rPh sb="118" eb="120">
      <t>ヒリツ</t>
    </rPh>
    <rPh sb="121" eb="123">
      <t>ハッセイ</t>
    </rPh>
    <rPh sb="129" eb="131">
      <t>ケイエイ</t>
    </rPh>
    <rPh sb="132" eb="135">
      <t>ケンゼンカ</t>
    </rPh>
    <rPh sb="140" eb="142">
      <t>モンダイ</t>
    </rPh>
    <rPh sb="145" eb="146">
      <t>カンガ</t>
    </rPh>
    <rPh sb="152" eb="154">
      <t>リュウドウ</t>
    </rPh>
    <rPh sb="154" eb="156">
      <t>ヒリツ</t>
    </rPh>
    <rPh sb="158" eb="160">
      <t>ケンセツ</t>
    </rPh>
    <rPh sb="160" eb="162">
      <t>カイリョウ</t>
    </rPh>
    <rPh sb="162" eb="163">
      <t>ヒ</t>
    </rPh>
    <rPh sb="163" eb="164">
      <t>トウ</t>
    </rPh>
    <rPh sb="165" eb="167">
      <t>ザイゲン</t>
    </rPh>
    <rPh sb="168" eb="169">
      <t>ア</t>
    </rPh>
    <rPh sb="174" eb="176">
      <t>キギョウ</t>
    </rPh>
    <rPh sb="176" eb="177">
      <t>サイ</t>
    </rPh>
    <rPh sb="178" eb="179">
      <t>フク</t>
    </rPh>
    <rPh sb="185" eb="188">
      <t>ショウライテキ</t>
    </rPh>
    <rPh sb="191" eb="193">
      <t>ザイゲン</t>
    </rPh>
    <rPh sb="196" eb="198">
      <t>セイビ</t>
    </rPh>
    <rPh sb="201" eb="203">
      <t>シセツ</t>
    </rPh>
    <rPh sb="205" eb="207">
      <t>ショウカン</t>
    </rPh>
    <rPh sb="208" eb="210">
      <t>ヘンサイ</t>
    </rPh>
    <rPh sb="211" eb="213">
      <t>ゲンシ</t>
    </rPh>
    <rPh sb="214" eb="217">
      <t>シヨウリョウ</t>
    </rPh>
    <rPh sb="217" eb="219">
      <t>シュウニュウ</t>
    </rPh>
    <rPh sb="219" eb="220">
      <t>トウ</t>
    </rPh>
    <rPh sb="223" eb="224">
      <t>エ</t>
    </rPh>
    <rPh sb="228" eb="230">
      <t>ヨソウ</t>
    </rPh>
    <rPh sb="237" eb="239">
      <t>キギョウ</t>
    </rPh>
    <rPh sb="239" eb="240">
      <t>サイ</t>
    </rPh>
    <rPh sb="240" eb="242">
      <t>ザンダカ</t>
    </rPh>
    <rPh sb="242" eb="243">
      <t>タイ</t>
    </rPh>
    <rPh sb="243" eb="245">
      <t>ジギョウ</t>
    </rPh>
    <rPh sb="245" eb="247">
      <t>キボ</t>
    </rPh>
    <rPh sb="247" eb="249">
      <t>ヒリツ</t>
    </rPh>
    <rPh sb="251" eb="253">
      <t>キギョウ</t>
    </rPh>
    <rPh sb="253" eb="254">
      <t>サイ</t>
    </rPh>
    <rPh sb="254" eb="256">
      <t>ザンダカ</t>
    </rPh>
    <rPh sb="256" eb="257">
      <t>タイ</t>
    </rPh>
    <rPh sb="257" eb="259">
      <t>ジギョウ</t>
    </rPh>
    <rPh sb="259" eb="261">
      <t>キボ</t>
    </rPh>
    <rPh sb="261" eb="263">
      <t>ヒリツ</t>
    </rPh>
    <rPh sb="269" eb="271">
      <t>イッパン</t>
    </rPh>
    <rPh sb="271" eb="273">
      <t>カイケイ</t>
    </rPh>
    <rPh sb="273" eb="275">
      <t>クリイレ</t>
    </rPh>
    <rPh sb="275" eb="276">
      <t>キン</t>
    </rPh>
    <rPh sb="277" eb="279">
      <t>ウンヨウ</t>
    </rPh>
    <rPh sb="280" eb="282">
      <t>ハンエイ</t>
    </rPh>
    <rPh sb="299" eb="301">
      <t>ケイヒ</t>
    </rPh>
    <rPh sb="301" eb="303">
      <t>カイシュウ</t>
    </rPh>
    <rPh sb="303" eb="304">
      <t>リツ</t>
    </rPh>
    <rPh sb="310" eb="312">
      <t>ミマン</t>
    </rPh>
    <rPh sb="318" eb="319">
      <t>サラ</t>
    </rPh>
    <rPh sb="321" eb="324">
      <t>ゲスイドウ</t>
    </rPh>
    <rPh sb="324" eb="326">
      <t>セツゾク</t>
    </rPh>
    <rPh sb="326" eb="327">
      <t>リツ</t>
    </rPh>
    <rPh sb="327" eb="329">
      <t>コウジョウ</t>
    </rPh>
    <rPh sb="330" eb="332">
      <t>オスイ</t>
    </rPh>
    <rPh sb="332" eb="334">
      <t>ショリ</t>
    </rPh>
    <rPh sb="336" eb="338">
      <t>セツゲン</t>
    </rPh>
    <rPh sb="339" eb="340">
      <t>ツト</t>
    </rPh>
    <rPh sb="346" eb="348">
      <t>オスイ</t>
    </rPh>
    <rPh sb="348" eb="350">
      <t>ショリ</t>
    </rPh>
    <rPh sb="350" eb="352">
      <t>ゲンカ</t>
    </rPh>
    <rPh sb="354" eb="356">
      <t>コウド</t>
    </rPh>
    <rPh sb="356" eb="358">
      <t>ショリ</t>
    </rPh>
    <rPh sb="359" eb="361">
      <t>ジッシ</t>
    </rPh>
    <rPh sb="367" eb="369">
      <t>ゼンコク</t>
    </rPh>
    <rPh sb="369" eb="371">
      <t>ヘイキン</t>
    </rPh>
    <rPh sb="373" eb="374">
      <t>タカ</t>
    </rPh>
    <rPh sb="383" eb="385">
      <t>ルイジ</t>
    </rPh>
    <rPh sb="385" eb="387">
      <t>ダンタイ</t>
    </rPh>
    <rPh sb="388" eb="391">
      <t>ヘイキンチ</t>
    </rPh>
    <rPh sb="392" eb="394">
      <t>シタマワ</t>
    </rPh>
    <rPh sb="400" eb="402">
      <t>シセツ</t>
    </rPh>
    <rPh sb="402" eb="404">
      <t>リヨウ</t>
    </rPh>
    <rPh sb="404" eb="405">
      <t>リツ</t>
    </rPh>
    <rPh sb="407" eb="409">
      <t>ルイジ</t>
    </rPh>
    <rPh sb="409" eb="411">
      <t>ダンタイ</t>
    </rPh>
    <rPh sb="412" eb="414">
      <t>ゼンコク</t>
    </rPh>
    <rPh sb="414" eb="417">
      <t>ヘイキンチ</t>
    </rPh>
    <rPh sb="418" eb="420">
      <t>フキュウ</t>
    </rPh>
    <rPh sb="420" eb="421">
      <t>リツ</t>
    </rPh>
    <rPh sb="423" eb="425">
      <t>ハンダン</t>
    </rPh>
    <rPh sb="428" eb="430">
      <t>ダトウ</t>
    </rPh>
    <rPh sb="431" eb="432">
      <t>カンガ</t>
    </rPh>
    <rPh sb="438" eb="441">
      <t>スイセンカ</t>
    </rPh>
    <rPh sb="441" eb="442">
      <t>リツ</t>
    </rPh>
    <rPh sb="444" eb="446">
      <t>ネンネン</t>
    </rPh>
    <rPh sb="446" eb="448">
      <t>ジョウショウ</t>
    </rPh>
    <rPh sb="448" eb="450">
      <t>ケイコウ</t>
    </rPh>
    <rPh sb="459" eb="461">
      <t>ミマン</t>
    </rPh>
    <rPh sb="465" eb="468">
      <t>シヨウリョウ</t>
    </rPh>
    <rPh sb="468" eb="470">
      <t>シュウニュウ</t>
    </rPh>
    <rPh sb="471" eb="473">
      <t>ゾウカ</t>
    </rPh>
    <rPh sb="474" eb="475">
      <t>ハカ</t>
    </rPh>
    <rPh sb="479" eb="480">
      <t>サラ</t>
    </rPh>
    <rPh sb="482" eb="485">
      <t>スイセンカ</t>
    </rPh>
    <rPh sb="485" eb="486">
      <t>リツ</t>
    </rPh>
    <rPh sb="486" eb="488">
      <t>コウジョウ</t>
    </rPh>
    <rPh sb="490" eb="491">
      <t>ト</t>
    </rPh>
    <rPh sb="492" eb="493">
      <t>ク</t>
    </rPh>
    <rPh sb="495" eb="4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</si>
</sst>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97-45A9-B9BA-CB3E8AB9FB5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0F97-45A9-B9BA-CB3E8AB9FB5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24.65</c:v>
                </c:pt>
                <c:pt idx="1">
                  <c:v>24.45</c:v>
                </c:pt>
                <c:pt idx="2">
                  <c:v>64.430000000000007</c:v>
                </c:pt>
                <c:pt idx="3">
                  <c:v>68.22</c:v>
                </c:pt>
                <c:pt idx="4">
                  <c:v>70.64</c:v>
                </c:pt>
              </c:numCache>
            </c:numRef>
          </c:val>
          <c:extLst>
            <c:ext xmlns:c16="http://schemas.microsoft.com/office/drawing/2014/chart" uri="{C3380CC4-5D6E-409C-BE32-E72D297353CC}">
              <c16:uniqueId val="{00000000-6AEE-4607-867B-F4D2B86D7BE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6AEE-4607-867B-F4D2B86D7BE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83.28</c:v>
                </c:pt>
                <c:pt idx="1">
                  <c:v>84.09</c:v>
                </c:pt>
                <c:pt idx="2">
                  <c:v>84.99</c:v>
                </c:pt>
                <c:pt idx="3">
                  <c:v>84.04</c:v>
                </c:pt>
                <c:pt idx="4">
                  <c:v>84.16</c:v>
                </c:pt>
              </c:numCache>
            </c:numRef>
          </c:val>
          <c:extLst>
            <c:ext xmlns:c16="http://schemas.microsoft.com/office/drawing/2014/chart" uri="{C3380CC4-5D6E-409C-BE32-E72D297353CC}">
              <c16:uniqueId val="{00000000-A969-4E5B-B038-B0FE4A163A2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A969-4E5B-B038-B0FE4A163A2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106.58</c:v>
                </c:pt>
                <c:pt idx="1">
                  <c:v>102.77</c:v>
                </c:pt>
                <c:pt idx="2">
                  <c:v>105.43</c:v>
                </c:pt>
                <c:pt idx="3">
                  <c:v>100.99</c:v>
                </c:pt>
                <c:pt idx="4">
                  <c:v>98.71</c:v>
                </c:pt>
              </c:numCache>
            </c:numRef>
          </c:val>
          <c:extLst>
            <c:ext xmlns:c16="http://schemas.microsoft.com/office/drawing/2014/chart" uri="{C3380CC4-5D6E-409C-BE32-E72D297353CC}">
              <c16:uniqueId val="{00000000-7335-4605-88AD-07BDFBED863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7335-4605-88AD-07BDFBED863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3.24</c:v>
                </c:pt>
                <c:pt idx="1">
                  <c:v>6.25</c:v>
                </c:pt>
                <c:pt idx="2">
                  <c:v>9.18</c:v>
                </c:pt>
                <c:pt idx="3">
                  <c:v>11.88</c:v>
                </c:pt>
                <c:pt idx="4">
                  <c:v>21.67</c:v>
                </c:pt>
              </c:numCache>
            </c:numRef>
          </c:val>
          <c:extLst>
            <c:ext xmlns:c16="http://schemas.microsoft.com/office/drawing/2014/chart" uri="{C3380CC4-5D6E-409C-BE32-E72D297353CC}">
              <c16:uniqueId val="{00000000-6BA8-4F4B-A4C2-D142F17AD06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6BA8-4F4B-A4C2-D142F17AD06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A0-436A-A36A-008F4722B1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85A0-436A-A36A-008F4722B1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25-4468-A89A-E44DD61AC05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F525-4468-A89A-E44DD61AC05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42.76</c:v>
                </c:pt>
                <c:pt idx="1">
                  <c:v>33.99</c:v>
                </c:pt>
                <c:pt idx="2">
                  <c:v>55.06</c:v>
                </c:pt>
                <c:pt idx="3">
                  <c:v>48.55</c:v>
                </c:pt>
                <c:pt idx="4">
                  <c:v>41.98</c:v>
                </c:pt>
              </c:numCache>
            </c:numRef>
          </c:val>
          <c:extLst>
            <c:ext xmlns:c16="http://schemas.microsoft.com/office/drawing/2014/chart" uri="{C3380CC4-5D6E-409C-BE32-E72D297353CC}">
              <c16:uniqueId val="{00000000-20FC-4CAC-AA3C-4D2DE2C4073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20FC-4CAC-AA3C-4D2DE2C4073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5C-4644-A5C6-EAE3455738E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045C-4644-A5C6-EAE3455738E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70.489999999999995</c:v>
                </c:pt>
                <c:pt idx="1">
                  <c:v>76.180000000000007</c:v>
                </c:pt>
                <c:pt idx="2">
                  <c:v>87.51</c:v>
                </c:pt>
                <c:pt idx="3">
                  <c:v>86.92</c:v>
                </c:pt>
                <c:pt idx="4">
                  <c:v>87.42</c:v>
                </c:pt>
              </c:numCache>
            </c:numRef>
          </c:val>
          <c:extLst>
            <c:ext xmlns:c16="http://schemas.microsoft.com/office/drawing/2014/chart" uri="{C3380CC4-5D6E-409C-BE32-E72D297353CC}">
              <c16:uniqueId val="{00000000-9C0D-44A0-9E4E-ED64C4EF804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9C0D-44A0-9E4E-ED64C4EF804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164.88</c:v>
                </c:pt>
                <c:pt idx="1">
                  <c:v>164.57</c:v>
                </c:pt>
                <c:pt idx="2">
                  <c:v>162.54</c:v>
                </c:pt>
                <c:pt idx="3">
                  <c:v>163.69</c:v>
                </c:pt>
                <c:pt idx="4">
                  <c:v>165.14</c:v>
                </c:pt>
              </c:numCache>
            </c:numRef>
          </c:val>
          <c:extLst>
            <c:ext xmlns:c16="http://schemas.microsoft.com/office/drawing/2014/chart" uri="{C3380CC4-5D6E-409C-BE32-E72D297353CC}">
              <c16:uniqueId val="{00000000-8191-4415-BCFB-5F0CE34DF36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8191-4415-BCFB-5F0CE34DF36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湖西市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5">
        <f>データ!S6</f>
        <v>58400</v>
      </c>
      <c r="AM8" s="45"/>
      <c r="AN8" s="45"/>
      <c r="AO8" s="45"/>
      <c r="AP8" s="45"/>
      <c r="AQ8" s="45"/>
      <c r="AR8" s="45"/>
      <c r="AS8" s="45"/>
      <c r="AT8" s="46">
        <f>データ!T6</f>
        <v>86.56</v>
      </c>
      <c r="AU8" s="46"/>
      <c r="AV8" s="46"/>
      <c r="AW8" s="46"/>
      <c r="AX8" s="46"/>
      <c r="AY8" s="46"/>
      <c r="AZ8" s="46"/>
      <c r="BA8" s="46"/>
      <c r="BB8" s="46">
        <f>データ!U6</f>
        <v>674.68</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65.73</v>
      </c>
      <c r="J10" s="46"/>
      <c r="K10" s="46"/>
      <c r="L10" s="46"/>
      <c r="M10" s="46"/>
      <c r="N10" s="46"/>
      <c r="O10" s="46"/>
      <c r="P10" s="46">
        <f>データ!P6</f>
        <v>6.29</v>
      </c>
      <c r="Q10" s="46"/>
      <c r="R10" s="46"/>
      <c r="S10" s="46"/>
      <c r="T10" s="46"/>
      <c r="U10" s="46"/>
      <c r="V10" s="46"/>
      <c r="W10" s="46">
        <f>データ!Q6</f>
        <v>95.01</v>
      </c>
      <c r="X10" s="46"/>
      <c r="Y10" s="46"/>
      <c r="Z10" s="46"/>
      <c r="AA10" s="46"/>
      <c r="AB10" s="46"/>
      <c r="AC10" s="46"/>
      <c r="AD10" s="45">
        <f>データ!R6</f>
        <v>2872</v>
      </c>
      <c r="AE10" s="45"/>
      <c r="AF10" s="45"/>
      <c r="AG10" s="45"/>
      <c r="AH10" s="45"/>
      <c r="AI10" s="45"/>
      <c r="AJ10" s="45"/>
      <c r="AK10" s="2"/>
      <c r="AL10" s="45">
        <f>データ!V6</f>
        <v>3662</v>
      </c>
      <c r="AM10" s="45"/>
      <c r="AN10" s="45"/>
      <c r="AO10" s="45"/>
      <c r="AP10" s="45"/>
      <c r="AQ10" s="45"/>
      <c r="AR10" s="45"/>
      <c r="AS10" s="45"/>
      <c r="AT10" s="46">
        <f>データ!W6</f>
        <v>1.1599999999999999</v>
      </c>
      <c r="AU10" s="46"/>
      <c r="AV10" s="46"/>
      <c r="AW10" s="46"/>
      <c r="AX10" s="46"/>
      <c r="AY10" s="46"/>
      <c r="AZ10" s="46"/>
      <c r="BA10" s="46"/>
      <c r="BB10" s="46">
        <f>データ!X6</f>
        <v>3156.9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3"/>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3"/>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3"/>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3"/>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3"/>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3"/>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3"/>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3"/>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3"/>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3"/>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3"/>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3"/>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3"/>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3"/>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3"/>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3"/>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3"/>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3"/>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3"/>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3"/>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3"/>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3"/>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3"/>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3"/>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3"/>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3"/>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3"/>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acCm6lMPkUvobsHTddzb/v75OXL/bMIlWSGuNEuYH4GPKUQiLeMGPlUrZGhqSs4yGihwX1OtxuOjeUtLqapMrQ==" saltValue="4hNYGcvEYbrCk8bXAtWB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222216</v>
      </c>
      <c r="D6" s="19">
        <f t="shared" si="3"/>
        <v>46</v>
      </c>
      <c r="E6" s="19">
        <f t="shared" si="3"/>
        <v>17</v>
      </c>
      <c r="F6" s="19">
        <f t="shared" si="3"/>
        <v>4</v>
      </c>
      <c r="G6" s="19">
        <f t="shared" si="3"/>
        <v>0</v>
      </c>
      <c r="H6" s="19" t="str">
        <f t="shared" si="3"/>
        <v>静岡県　湖西市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65.73</v>
      </c>
      <c r="P6" s="20">
        <f t="shared" si="3"/>
        <v>6.29</v>
      </c>
      <c r="Q6" s="20">
        <f t="shared" si="3"/>
        <v>95.01</v>
      </c>
      <c r="R6" s="20">
        <f t="shared" si="3"/>
        <v>2872</v>
      </c>
      <c r="S6" s="20">
        <f t="shared" si="3"/>
        <v>58400</v>
      </c>
      <c r="T6" s="20">
        <f t="shared" si="3"/>
        <v>86.56</v>
      </c>
      <c r="U6" s="20">
        <f t="shared" si="3"/>
        <v>674.68</v>
      </c>
      <c r="V6" s="20">
        <f t="shared" si="3"/>
        <v>3662</v>
      </c>
      <c r="W6" s="20">
        <f t="shared" si="3"/>
        <v>1.1599999999999999</v>
      </c>
      <c r="X6" s="20">
        <f t="shared" si="3"/>
        <v>3156.9</v>
      </c>
      <c r="Y6" s="21">
        <f>IF(Y7="",NA(),Y7)</f>
        <v>106.58</v>
      </c>
      <c r="Z6" s="21">
        <f t="shared" ref="Z6:AH6" si="4">IF(Z7="",NA(),Z7)</f>
        <v>102.77</v>
      </c>
      <c r="AA6" s="21">
        <f t="shared" si="4"/>
        <v>105.43</v>
      </c>
      <c r="AB6" s="21">
        <f t="shared" si="4"/>
        <v>100.99</v>
      </c>
      <c r="AC6" s="21">
        <f t="shared" si="4"/>
        <v>98.71</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42.76</v>
      </c>
      <c r="AV6" s="21">
        <f t="shared" ref="AV6:BD6" si="6">IF(AV7="",NA(),AV7)</f>
        <v>33.99</v>
      </c>
      <c r="AW6" s="21">
        <f t="shared" si="6"/>
        <v>55.06</v>
      </c>
      <c r="AX6" s="21">
        <f t="shared" si="6"/>
        <v>48.55</v>
      </c>
      <c r="AY6" s="21">
        <f t="shared" si="6"/>
        <v>41.98</v>
      </c>
      <c r="AZ6" s="21">
        <f t="shared" si="6"/>
        <v>49.18</v>
      </c>
      <c r="BA6" s="21">
        <f t="shared" si="6"/>
        <v>47.72</v>
      </c>
      <c r="BB6" s="21">
        <f t="shared" si="6"/>
        <v>44.24</v>
      </c>
      <c r="BC6" s="21">
        <f t="shared" si="6"/>
        <v>43.07</v>
      </c>
      <c r="BD6" s="21">
        <f t="shared" si="6"/>
        <v>45.42</v>
      </c>
      <c r="BE6" s="20" t="str">
        <f>IF(BE7="","",IF(BE7="-","【-】","【"&amp;SUBSTITUTE(TEXT(BE7,"#,##0.00"),"-","△")&amp;"】"))</f>
        <v>【44.25】</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70.489999999999995</v>
      </c>
      <c r="BR6" s="21">
        <f t="shared" ref="BR6:BZ6" si="8">IF(BR7="",NA(),BR7)</f>
        <v>76.180000000000007</v>
      </c>
      <c r="BS6" s="21">
        <f t="shared" si="8"/>
        <v>87.51</v>
      </c>
      <c r="BT6" s="21">
        <f t="shared" si="8"/>
        <v>86.92</v>
      </c>
      <c r="BU6" s="21">
        <f t="shared" si="8"/>
        <v>87.42</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164.88</v>
      </c>
      <c r="CC6" s="21">
        <f t="shared" ref="CC6:CK6" si="9">IF(CC7="",NA(),CC7)</f>
        <v>164.57</v>
      </c>
      <c r="CD6" s="21">
        <f t="shared" si="9"/>
        <v>162.54</v>
      </c>
      <c r="CE6" s="21">
        <f t="shared" si="9"/>
        <v>163.69</v>
      </c>
      <c r="CF6" s="21">
        <f t="shared" si="9"/>
        <v>165.14</v>
      </c>
      <c r="CG6" s="21">
        <f t="shared" si="9"/>
        <v>230.02</v>
      </c>
      <c r="CH6" s="21">
        <f t="shared" si="9"/>
        <v>228.47</v>
      </c>
      <c r="CI6" s="21">
        <f t="shared" si="9"/>
        <v>224.88</v>
      </c>
      <c r="CJ6" s="21">
        <f t="shared" si="9"/>
        <v>228.64</v>
      </c>
      <c r="CK6" s="21">
        <f t="shared" si="9"/>
        <v>239.46</v>
      </c>
      <c r="CL6" s="20" t="str">
        <f>IF(CL7="","",IF(CL7="-","【-】","【"&amp;SUBSTITUTE(TEXT(CL7,"#,##0.00"),"-","△")&amp;"】"))</f>
        <v>【220.62】</v>
      </c>
      <c r="CM6" s="21">
        <f>IF(CM7="",NA(),CM7)</f>
        <v>24.65</v>
      </c>
      <c r="CN6" s="21">
        <f t="shared" ref="CN6:CV6" si="10">IF(CN7="",NA(),CN7)</f>
        <v>24.45</v>
      </c>
      <c r="CO6" s="21">
        <f t="shared" si="10"/>
        <v>64.430000000000007</v>
      </c>
      <c r="CP6" s="21">
        <f t="shared" si="10"/>
        <v>68.22</v>
      </c>
      <c r="CQ6" s="21">
        <f t="shared" si="10"/>
        <v>70.64</v>
      </c>
      <c r="CR6" s="21">
        <f t="shared" si="10"/>
        <v>42.56</v>
      </c>
      <c r="CS6" s="21">
        <f t="shared" si="10"/>
        <v>42.47</v>
      </c>
      <c r="CT6" s="21">
        <f t="shared" si="10"/>
        <v>42.4</v>
      </c>
      <c r="CU6" s="21">
        <f t="shared" si="10"/>
        <v>42.28</v>
      </c>
      <c r="CV6" s="21">
        <f t="shared" si="10"/>
        <v>41.06</v>
      </c>
      <c r="CW6" s="20" t="str">
        <f>IF(CW7="","",IF(CW7="-","【-】","【"&amp;SUBSTITUTE(TEXT(CW7,"#,##0.00"),"-","△")&amp;"】"))</f>
        <v>【42.22】</v>
      </c>
      <c r="CX6" s="21">
        <f>IF(CX7="",NA(),CX7)</f>
        <v>83.28</v>
      </c>
      <c r="CY6" s="21">
        <f t="shared" ref="CY6:DG6" si="11">IF(CY7="",NA(),CY7)</f>
        <v>84.09</v>
      </c>
      <c r="CZ6" s="21">
        <f t="shared" si="11"/>
        <v>84.99</v>
      </c>
      <c r="DA6" s="21">
        <f t="shared" si="11"/>
        <v>84.04</v>
      </c>
      <c r="DB6" s="21">
        <f t="shared" si="11"/>
        <v>84.16</v>
      </c>
      <c r="DC6" s="21">
        <f t="shared" si="11"/>
        <v>83.32</v>
      </c>
      <c r="DD6" s="21">
        <f t="shared" si="11"/>
        <v>83.75</v>
      </c>
      <c r="DE6" s="21">
        <f t="shared" si="11"/>
        <v>84.19</v>
      </c>
      <c r="DF6" s="21">
        <f t="shared" si="11"/>
        <v>84.34</v>
      </c>
      <c r="DG6" s="21">
        <f t="shared" si="11"/>
        <v>84.34</v>
      </c>
      <c r="DH6" s="20" t="str">
        <f>IF(DH7="","",IF(DH7="-","【-】","【"&amp;SUBSTITUTE(TEXT(DH7,"#,##0.00"),"-","△")&amp;"】"))</f>
        <v>【85.67】</v>
      </c>
      <c r="DI6" s="21">
        <f>IF(DI7="",NA(),DI7)</f>
        <v>3.24</v>
      </c>
      <c r="DJ6" s="21">
        <f t="shared" ref="DJ6:DR6" si="12">IF(DJ7="",NA(),DJ7)</f>
        <v>6.25</v>
      </c>
      <c r="DK6" s="21">
        <f t="shared" si="12"/>
        <v>9.18</v>
      </c>
      <c r="DL6" s="21">
        <f t="shared" si="12"/>
        <v>11.88</v>
      </c>
      <c r="DM6" s="21">
        <f t="shared" si="12"/>
        <v>21.67</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222216</v>
      </c>
      <c r="D7" s="23">
        <v>46</v>
      </c>
      <c r="E7" s="23">
        <v>17</v>
      </c>
      <c r="F7" s="23">
        <v>4</v>
      </c>
      <c r="G7" s="23">
        <v>0</v>
      </c>
      <c r="H7" s="23" t="s">
        <v>96</v>
      </c>
      <c r="I7" s="23" t="s">
        <v>97</v>
      </c>
      <c r="J7" s="23" t="s">
        <v>98</v>
      </c>
      <c r="K7" s="23" t="s">
        <v>99</v>
      </c>
      <c r="L7" s="23" t="s">
        <v>100</v>
      </c>
      <c r="M7" s="23" t="s">
        <v>101</v>
      </c>
      <c r="N7" s="24" t="s">
        <v>102</v>
      </c>
      <c r="O7" s="24">
        <v>65.73</v>
      </c>
      <c r="P7" s="24">
        <v>6.29</v>
      </c>
      <c r="Q7" s="24">
        <v>95.01</v>
      </c>
      <c r="R7" s="24">
        <v>2872</v>
      </c>
      <c r="S7" s="24">
        <v>58400</v>
      </c>
      <c r="T7" s="24">
        <v>86.56</v>
      </c>
      <c r="U7" s="24">
        <v>674.68</v>
      </c>
      <c r="V7" s="24">
        <v>3662</v>
      </c>
      <c r="W7" s="24">
        <v>1.1599999999999999</v>
      </c>
      <c r="X7" s="24">
        <v>3156.9</v>
      </c>
      <c r="Y7" s="24">
        <v>106.58</v>
      </c>
      <c r="Z7" s="24">
        <v>102.77</v>
      </c>
      <c r="AA7" s="24">
        <v>105.43</v>
      </c>
      <c r="AB7" s="24">
        <v>100.99</v>
      </c>
      <c r="AC7" s="24">
        <v>98.71</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42.76</v>
      </c>
      <c r="AV7" s="24">
        <v>33.99</v>
      </c>
      <c r="AW7" s="24">
        <v>55.06</v>
      </c>
      <c r="AX7" s="24">
        <v>48.55</v>
      </c>
      <c r="AY7" s="24">
        <v>41.98</v>
      </c>
      <c r="AZ7" s="24">
        <v>49.18</v>
      </c>
      <c r="BA7" s="24">
        <v>47.72</v>
      </c>
      <c r="BB7" s="24">
        <v>44.24</v>
      </c>
      <c r="BC7" s="24">
        <v>43.07</v>
      </c>
      <c r="BD7" s="24">
        <v>45.42</v>
      </c>
      <c r="BE7" s="24">
        <v>44.25</v>
      </c>
      <c r="BF7" s="24">
        <v>0</v>
      </c>
      <c r="BG7" s="24">
        <v>0</v>
      </c>
      <c r="BH7" s="24">
        <v>0</v>
      </c>
      <c r="BI7" s="24">
        <v>0</v>
      </c>
      <c r="BJ7" s="24">
        <v>0</v>
      </c>
      <c r="BK7" s="24">
        <v>1194.1500000000001</v>
      </c>
      <c r="BL7" s="24">
        <v>1206.79</v>
      </c>
      <c r="BM7" s="24">
        <v>1258.43</v>
      </c>
      <c r="BN7" s="24">
        <v>1163.75</v>
      </c>
      <c r="BO7" s="24">
        <v>1195.47</v>
      </c>
      <c r="BP7" s="24">
        <v>1182.1099999999999</v>
      </c>
      <c r="BQ7" s="24">
        <v>70.489999999999995</v>
      </c>
      <c r="BR7" s="24">
        <v>76.180000000000007</v>
      </c>
      <c r="BS7" s="24">
        <v>87.51</v>
      </c>
      <c r="BT7" s="24">
        <v>86.92</v>
      </c>
      <c r="BU7" s="24">
        <v>87.42</v>
      </c>
      <c r="BV7" s="24">
        <v>72.260000000000005</v>
      </c>
      <c r="BW7" s="24">
        <v>71.84</v>
      </c>
      <c r="BX7" s="24">
        <v>73.36</v>
      </c>
      <c r="BY7" s="24">
        <v>72.599999999999994</v>
      </c>
      <c r="BZ7" s="24">
        <v>69.430000000000007</v>
      </c>
      <c r="CA7" s="24">
        <v>73.78</v>
      </c>
      <c r="CB7" s="24">
        <v>164.88</v>
      </c>
      <c r="CC7" s="24">
        <v>164.57</v>
      </c>
      <c r="CD7" s="24">
        <v>162.54</v>
      </c>
      <c r="CE7" s="24">
        <v>163.69</v>
      </c>
      <c r="CF7" s="24">
        <v>165.14</v>
      </c>
      <c r="CG7" s="24">
        <v>230.02</v>
      </c>
      <c r="CH7" s="24">
        <v>228.47</v>
      </c>
      <c r="CI7" s="24">
        <v>224.88</v>
      </c>
      <c r="CJ7" s="24">
        <v>228.64</v>
      </c>
      <c r="CK7" s="24">
        <v>239.46</v>
      </c>
      <c r="CL7" s="24">
        <v>220.62</v>
      </c>
      <c r="CM7" s="24">
        <v>24.65</v>
      </c>
      <c r="CN7" s="24">
        <v>24.45</v>
      </c>
      <c r="CO7" s="24">
        <v>64.430000000000007</v>
      </c>
      <c r="CP7" s="24">
        <v>68.22</v>
      </c>
      <c r="CQ7" s="24">
        <v>70.64</v>
      </c>
      <c r="CR7" s="24">
        <v>42.56</v>
      </c>
      <c r="CS7" s="24">
        <v>42.47</v>
      </c>
      <c r="CT7" s="24">
        <v>42.4</v>
      </c>
      <c r="CU7" s="24">
        <v>42.28</v>
      </c>
      <c r="CV7" s="24">
        <v>41.06</v>
      </c>
      <c r="CW7" s="24">
        <v>42.22</v>
      </c>
      <c r="CX7" s="24">
        <v>83.28</v>
      </c>
      <c r="CY7" s="24">
        <v>84.09</v>
      </c>
      <c r="CZ7" s="24">
        <v>84.99</v>
      </c>
      <c r="DA7" s="24">
        <v>84.04</v>
      </c>
      <c r="DB7" s="24">
        <v>84.16</v>
      </c>
      <c r="DC7" s="24">
        <v>83.32</v>
      </c>
      <c r="DD7" s="24">
        <v>83.75</v>
      </c>
      <c r="DE7" s="24">
        <v>84.19</v>
      </c>
      <c r="DF7" s="24">
        <v>84.34</v>
      </c>
      <c r="DG7" s="24">
        <v>84.34</v>
      </c>
      <c r="DH7" s="24">
        <v>85.67</v>
      </c>
      <c r="DI7" s="24">
        <v>3.24</v>
      </c>
      <c r="DJ7" s="24">
        <v>6.25</v>
      </c>
      <c r="DK7" s="24">
        <v>9.18</v>
      </c>
      <c r="DL7" s="24">
        <v>11.88</v>
      </c>
      <c r="DM7" s="24">
        <v>21.67</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